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6608" windowHeight="775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Sheet1!$A$2:$J$100</definedName>
  </definedNames>
  <calcPr calcId="145621" iterateDelta="1E-4"/>
</workbook>
</file>

<file path=xl/calcChain.xml><?xml version="1.0" encoding="utf-8"?>
<calcChain xmlns="http://schemas.openxmlformats.org/spreadsheetml/2006/main">
  <c r="E106" i="1" l="1"/>
  <c r="E107" i="1"/>
  <c r="E108" i="1"/>
  <c r="E109" i="1"/>
  <c r="E110" i="1"/>
  <c r="E111" i="1"/>
  <c r="E112" i="1"/>
  <c r="E113" i="1"/>
  <c r="E114" i="1"/>
  <c r="E105" i="1"/>
  <c r="C97" i="1" l="1"/>
  <c r="I98" i="1"/>
  <c r="C98" i="1"/>
  <c r="I97" i="1"/>
  <c r="I96" i="1"/>
  <c r="C96" i="1"/>
  <c r="C90" i="1"/>
  <c r="I90" i="1"/>
  <c r="C91" i="1"/>
  <c r="I91" i="1"/>
  <c r="I93" i="1"/>
  <c r="C93" i="1"/>
  <c r="I92" i="1"/>
  <c r="C92" i="1"/>
  <c r="I89" i="1"/>
  <c r="C89" i="1"/>
  <c r="I85" i="1"/>
  <c r="C85" i="1"/>
  <c r="I82" i="1"/>
  <c r="C82" i="1"/>
  <c r="C79" i="1"/>
  <c r="I79" i="1"/>
  <c r="I78" i="1"/>
  <c r="C78" i="1"/>
  <c r="I77" i="1"/>
  <c r="C77" i="1"/>
  <c r="I76" i="1"/>
  <c r="C76" i="1"/>
  <c r="I75" i="1"/>
  <c r="C75" i="1"/>
  <c r="I70" i="1"/>
  <c r="C70" i="1"/>
  <c r="I69" i="1"/>
  <c r="C69" i="1"/>
  <c r="I68" i="1"/>
  <c r="C68" i="1"/>
  <c r="C65" i="1"/>
  <c r="C64" i="1"/>
  <c r="I64" i="1"/>
  <c r="I65" i="1"/>
  <c r="I63" i="1"/>
  <c r="I60" i="1"/>
  <c r="I59" i="1"/>
  <c r="I58" i="1"/>
  <c r="C53" i="1"/>
  <c r="C51" i="1"/>
  <c r="C49" i="1"/>
  <c r="I49" i="1"/>
  <c r="C50" i="1"/>
  <c r="I50" i="1"/>
  <c r="I51" i="1"/>
  <c r="C63" i="1"/>
  <c r="C60" i="1"/>
  <c r="C59" i="1"/>
  <c r="C54" i="1"/>
  <c r="C48" i="1"/>
  <c r="C46" i="1"/>
  <c r="C44" i="1"/>
  <c r="C43" i="1"/>
  <c r="C42" i="1"/>
  <c r="C31" i="1"/>
  <c r="C30" i="1"/>
  <c r="C29" i="1"/>
  <c r="C28" i="1"/>
  <c r="C27" i="1"/>
  <c r="C26" i="1"/>
  <c r="C25" i="1"/>
  <c r="C9" i="1"/>
  <c r="C8" i="1"/>
  <c r="I30" i="1"/>
  <c r="I29" i="1"/>
  <c r="I28" i="1"/>
  <c r="I27" i="1"/>
  <c r="I26" i="1"/>
  <c r="I25" i="1"/>
  <c r="I54" i="1"/>
  <c r="I53" i="1"/>
  <c r="I48" i="1"/>
  <c r="I46" i="1"/>
  <c r="I44" i="1"/>
  <c r="I42" i="1"/>
  <c r="I31" i="1"/>
  <c r="I9" i="1"/>
  <c r="I8" i="1"/>
  <c r="C21" i="1" l="1"/>
  <c r="C39" i="1" l="1"/>
  <c r="C20" i="1" l="1"/>
  <c r="H41" i="1" l="1"/>
  <c r="H94" i="1" l="1"/>
  <c r="C94" i="1"/>
  <c r="C99" i="1"/>
  <c r="H99" i="1"/>
  <c r="C100" i="1"/>
  <c r="H100" i="1"/>
  <c r="C88" i="1"/>
  <c r="C87" i="1"/>
  <c r="C86" i="1"/>
  <c r="H47" i="1"/>
  <c r="C47" i="1"/>
  <c r="C33" i="1"/>
  <c r="H14" i="1"/>
  <c r="C14" i="1"/>
  <c r="H5" i="1" l="1"/>
  <c r="H74" i="1" l="1"/>
  <c r="H73" i="1"/>
  <c r="H72" i="1"/>
  <c r="H67" i="1"/>
  <c r="H62" i="1"/>
  <c r="H61" i="1"/>
  <c r="H56" i="1"/>
  <c r="H45" i="1"/>
  <c r="H40" i="1"/>
  <c r="H39" i="1"/>
  <c r="H38" i="1"/>
  <c r="H37" i="1"/>
  <c r="H34" i="1"/>
  <c r="H24" i="1"/>
  <c r="H23" i="1"/>
  <c r="H22" i="1"/>
  <c r="H20" i="1"/>
  <c r="H19" i="1"/>
  <c r="H18" i="1"/>
  <c r="H15" i="1"/>
  <c r="H13" i="1"/>
  <c r="H12" i="1"/>
  <c r="H10" i="1"/>
  <c r="H7" i="1"/>
  <c r="H6" i="1"/>
  <c r="H81" i="1" l="1"/>
  <c r="C84" i="1"/>
  <c r="C83" i="1"/>
  <c r="C81" i="1"/>
  <c r="C74" i="1"/>
  <c r="C73" i="1"/>
  <c r="C72" i="1"/>
  <c r="C71" i="1"/>
  <c r="C67" i="1"/>
  <c r="C62" i="1"/>
  <c r="C61" i="1"/>
  <c r="C58" i="1"/>
  <c r="C57" i="1"/>
  <c r="C56" i="1"/>
  <c r="C55" i="1"/>
  <c r="C45" i="1"/>
  <c r="C41" i="1"/>
  <c r="C40" i="1"/>
  <c r="C38" i="1"/>
  <c r="C37" i="1"/>
  <c r="C36" i="1"/>
  <c r="C34" i="1"/>
  <c r="C32" i="1"/>
  <c r="C24" i="1"/>
  <c r="C23" i="1"/>
  <c r="C22" i="1"/>
  <c r="C19" i="1"/>
  <c r="C18" i="1"/>
  <c r="C17" i="1"/>
  <c r="C15" i="1"/>
  <c r="C13" i="1"/>
  <c r="C12" i="1"/>
  <c r="C11" i="1"/>
  <c r="C10" i="1"/>
  <c r="C7" i="1"/>
  <c r="C6" i="1"/>
  <c r="C5" i="1"/>
  <c r="C4" i="1"/>
</calcChain>
</file>

<file path=xl/sharedStrings.xml><?xml version="1.0" encoding="utf-8"?>
<sst xmlns="http://schemas.openxmlformats.org/spreadsheetml/2006/main" count="379" uniqueCount="115">
  <si>
    <t>море/горы</t>
  </si>
  <si>
    <t>В качестве застройщика мы предлагаем вам следующие несколько вариантов:</t>
  </si>
  <si>
    <t>Для более подробной информации обращайтесь к нашему менеджеру по продажам.</t>
  </si>
  <si>
    <t>10-101</t>
  </si>
  <si>
    <t>10-102</t>
  </si>
  <si>
    <t>10-103</t>
  </si>
  <si>
    <t>10-104</t>
  </si>
  <si>
    <t>10-106</t>
  </si>
  <si>
    <t>10-107</t>
  </si>
  <si>
    <t>10-108</t>
  </si>
  <si>
    <t>10-109</t>
  </si>
  <si>
    <t>10-110</t>
  </si>
  <si>
    <t>10-111</t>
  </si>
  <si>
    <t>10-201</t>
  </si>
  <si>
    <t>10-202</t>
  </si>
  <si>
    <t>10-203</t>
  </si>
  <si>
    <t>10-204</t>
  </si>
  <si>
    <t>10-205</t>
  </si>
  <si>
    <t>10-206</t>
  </si>
  <si>
    <t>10-207</t>
  </si>
  <si>
    <t>10-208</t>
  </si>
  <si>
    <t>10-210</t>
  </si>
  <si>
    <t>10-211</t>
  </si>
  <si>
    <t>10-212</t>
  </si>
  <si>
    <t>10-301</t>
  </si>
  <si>
    <t>10-302</t>
  </si>
  <si>
    <t>10-303</t>
  </si>
  <si>
    <t>10-304</t>
  </si>
  <si>
    <t>10-305</t>
  </si>
  <si>
    <t>10-306</t>
  </si>
  <si>
    <t>10-310</t>
  </si>
  <si>
    <t>10-312</t>
  </si>
  <si>
    <t>10-403</t>
  </si>
  <si>
    <t>10-404</t>
  </si>
  <si>
    <t>10-405</t>
  </si>
  <si>
    <t>10-410</t>
  </si>
  <si>
    <t>10-411</t>
  </si>
  <si>
    <t>10-501</t>
  </si>
  <si>
    <t>10-505</t>
  </si>
  <si>
    <t>10-506</t>
  </si>
  <si>
    <t>10-507</t>
  </si>
  <si>
    <t>10-508</t>
  </si>
  <si>
    <t>10-601</t>
  </si>
  <si>
    <t>10-603</t>
  </si>
  <si>
    <t>10-604</t>
  </si>
  <si>
    <t>10-606</t>
  </si>
  <si>
    <t>10-607</t>
  </si>
  <si>
    <t>10-608</t>
  </si>
  <si>
    <t>10-612</t>
  </si>
  <si>
    <t>10-705</t>
  </si>
  <si>
    <t>10-706</t>
  </si>
  <si>
    <t>-</t>
  </si>
  <si>
    <t>Status
Статус</t>
  </si>
  <si>
    <t>Свободен/ Available</t>
  </si>
  <si>
    <t>Бронь/ Reserved</t>
  </si>
  <si>
    <t>Ap.№
Ап.№</t>
  </si>
  <si>
    <t>Bedrooms Спальни</t>
  </si>
  <si>
    <t>View
Вид</t>
  </si>
  <si>
    <t xml:space="preserve">Bonus balcony Балкон в подарок  </t>
  </si>
  <si>
    <t>Этаж 2 / 2nd floor</t>
  </si>
  <si>
    <t>Этаж 5 / 5th floor</t>
  </si>
  <si>
    <t>Этаж 6 / 6th floor</t>
  </si>
  <si>
    <t>ПЛАН ПЛАТЕЖЕЙ / PAYMENT PLANS:</t>
  </si>
  <si>
    <t>As a developer we offer you the next variants as follows:</t>
  </si>
  <si>
    <t>План А – стандартный/ Plan A - standard</t>
  </si>
  <si>
    <t>2 000 € – такса брони/ deposit</t>
  </si>
  <si>
    <t>2 000 € –  такса брони/ deposit</t>
  </si>
  <si>
    <t>100% – до 1 месяца после брони/ in 1 month after the deposit</t>
  </si>
  <si>
    <t>*Вы можете выбрать один из вышеуказанных вариантов, а так же договориться с нами</t>
  </si>
  <si>
    <t xml:space="preserve">об индивидуальной схеме оплаты в зависимости от ваших желаний и возможностей. </t>
  </si>
  <si>
    <t>*You can choose one of the variants or negotiate with us about an individual payment plan according to your wishes and possibilities. For more information contact our sales manager</t>
  </si>
  <si>
    <t>Двор/Yard</t>
  </si>
  <si>
    <t>МОРЕ/SEA</t>
  </si>
  <si>
    <t>Бассейн/Pool</t>
  </si>
  <si>
    <t>Горы/Mountain</t>
  </si>
  <si>
    <t>Studio</t>
  </si>
  <si>
    <t>море/sea</t>
  </si>
  <si>
    <t>МОРЕ/ SEA
ГОРЫ/MOUNTAIN</t>
  </si>
  <si>
    <t>Продан/ Sold</t>
  </si>
  <si>
    <t>Продан/Sold</t>
  </si>
  <si>
    <t xml:space="preserve"> Price 
Цена</t>
  </si>
  <si>
    <t xml:space="preserve">53 242 </t>
  </si>
  <si>
    <t>АКЦИЯ
мебель</t>
  </si>
  <si>
    <t>Common parts Общие части</t>
  </si>
  <si>
    <t>Total area Общая пл-дь</t>
  </si>
  <si>
    <t>Бронь / Reserved</t>
  </si>
  <si>
    <t>Бронь/Reserved</t>
  </si>
  <si>
    <t>Villa Grand Saint Vlas</t>
  </si>
  <si>
    <t>Этаж -1 / -1st floor</t>
  </si>
  <si>
    <t>Living area  Жилая плoщaдь</t>
  </si>
  <si>
    <t xml:space="preserve">Price for fast payment  Цена при 100 % оплате       </t>
  </si>
  <si>
    <t>Част.море/Partitial view</t>
  </si>
  <si>
    <t>Этаж 1 / 1st floor</t>
  </si>
  <si>
    <t>Этаж 3 / 3th floor</t>
  </si>
  <si>
    <t>Этаж 4 / 4 th floor</t>
  </si>
  <si>
    <t xml:space="preserve">Паркоместа/Parking lots </t>
  </si>
  <si>
    <t>МОРЕ, ГОРЫ/SEA, MOUNTAIN</t>
  </si>
  <si>
    <t>Част.море, горы/Part.sea and mountain view</t>
  </si>
  <si>
    <t>4&amp;5</t>
  </si>
  <si>
    <t>6&amp;7</t>
  </si>
  <si>
    <t>№</t>
  </si>
  <si>
    <t>Floor/ Этаж</t>
  </si>
  <si>
    <t>Area/Площадь</t>
  </si>
  <si>
    <t>Common parts/ Общие части</t>
  </si>
  <si>
    <t>Total Area/ Общая пл-дь</t>
  </si>
  <si>
    <t>Price/ Стоимость</t>
  </si>
  <si>
    <t xml:space="preserve">Status / Статус </t>
  </si>
  <si>
    <t>План B – с 5% скидкой/ Plan B - 5% discount</t>
  </si>
  <si>
    <t>План С – с 10% скидкой/ Plan C - 10 % discount</t>
  </si>
  <si>
    <t>30% – до 1 месяца после брони/ in 1 month after the deposit</t>
  </si>
  <si>
    <t>20% –до 1  года после брони/ in 1 year after the deposit</t>
  </si>
  <si>
    <t>30% –до 6 месяцев после брони/ in 6 months after the deposit</t>
  </si>
  <si>
    <t>10% – до 1,5 года (при нотариальном оформлении)/ in 1,5 years after the deposit (at the Notary signing)</t>
  </si>
  <si>
    <t>60% – до 1 месяца после брони/ in 1 year after the depoit</t>
  </si>
  <si>
    <t>40% –до 1 года после брони/ in 1 year after the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</si>
</sst>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"/>
    <numFmt numFmtId="165" formatCode="#,##0\ _л_в_.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2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0" tint="-0.14999847407452621"/>
      <name val="Arial"/>
      <family val="2"/>
      <charset val="204"/>
    </font>
    <font>
      <sz val="11"/>
      <color theme="0" tint="-0.14999847407452621"/>
      <name val="Arial"/>
      <family val="2"/>
      <charset val="204"/>
    </font>
    <font>
      <sz val="11"/>
      <color theme="2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theme="0" tint="-0.14999847407452621"/>
      <name val="Arial"/>
      <family val="2"/>
      <charset val="204"/>
    </font>
    <font>
      <sz val="10"/>
      <color theme="2"/>
      <name val="Arial"/>
      <family val="2"/>
      <charset val="204"/>
    </font>
    <font>
      <sz val="9"/>
      <color theme="0" tint="-0.14999847407452621"/>
      <name val="Arial"/>
      <family val="2"/>
      <charset val="204"/>
    </font>
    <font>
      <b/>
      <sz val="11"/>
      <color theme="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F53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2" fontId="12" fillId="0" borderId="15" xfId="0" applyNumberFormat="1" applyFont="1" applyFill="1" applyBorder="1" applyAlignment="1">
      <alignment horizontal="center" wrapText="1"/>
    </xf>
    <xf numFmtId="2" fontId="12" fillId="0" borderId="15" xfId="0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2" fontId="12" fillId="0" borderId="16" xfId="0" applyNumberFormat="1" applyFont="1" applyFill="1" applyBorder="1" applyAlignment="1">
      <alignment horizontal="center" wrapText="1"/>
    </xf>
    <xf numFmtId="2" fontId="12" fillId="0" borderId="1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2" fontId="12" fillId="0" borderId="17" xfId="0" applyNumberFormat="1" applyFont="1" applyFill="1" applyBorder="1" applyAlignment="1">
      <alignment horizontal="center" wrapText="1"/>
    </xf>
    <xf numFmtId="2" fontId="12" fillId="0" borderId="17" xfId="0" applyNumberFormat="1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2" fontId="2" fillId="0" borderId="18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2" fontId="5" fillId="0" borderId="18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/>
    </xf>
    <xf numFmtId="2" fontId="12" fillId="0" borderId="20" xfId="0" applyNumberFormat="1" applyFont="1" applyFill="1" applyBorder="1" applyAlignment="1">
      <alignment horizontal="center" wrapText="1"/>
    </xf>
    <xf numFmtId="2" fontId="12" fillId="0" borderId="20" xfId="0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2" fontId="12" fillId="0" borderId="18" xfId="0" applyNumberFormat="1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2" fontId="5" fillId="0" borderId="15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49" fontId="11" fillId="0" borderId="19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2" fontId="2" fillId="4" borderId="3" xfId="0" applyNumberFormat="1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0" borderId="9" xfId="0" applyFont="1" applyBorder="1"/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/>
    <xf numFmtId="0" fontId="1" fillId="4" borderId="3" xfId="0" applyFont="1" applyFill="1" applyBorder="1" applyAlignment="1">
      <alignment horizontal="center"/>
    </xf>
    <xf numFmtId="0" fontId="2" fillId="4" borderId="4" xfId="0" applyFont="1" applyFill="1" applyBorder="1"/>
    <xf numFmtId="0" fontId="2" fillId="0" borderId="5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2" fontId="2" fillId="0" borderId="11" xfId="0" applyNumberFormat="1" applyFont="1" applyBorder="1" applyAlignment="1">
      <alignment horizontal="center"/>
    </xf>
    <xf numFmtId="2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49" fontId="18" fillId="0" borderId="16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/>
    </xf>
    <xf numFmtId="164" fontId="11" fillId="0" borderId="24" xfId="0" applyNumberFormat="1" applyFont="1" applyFill="1" applyBorder="1" applyAlignment="1">
      <alignment horizontal="center"/>
    </xf>
    <xf numFmtId="0" fontId="5" fillId="0" borderId="0" xfId="0" applyFont="1"/>
    <xf numFmtId="0" fontId="18" fillId="0" borderId="31" xfId="0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164" fontId="11" fillId="0" borderId="28" xfId="0" applyNumberFormat="1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49" fontId="17" fillId="2" borderId="32" xfId="0" applyNumberFormat="1" applyFont="1" applyFill="1" applyBorder="1" applyAlignment="1"/>
    <xf numFmtId="49" fontId="17" fillId="2" borderId="33" xfId="0" applyNumberFormat="1" applyFont="1" applyFill="1" applyBorder="1" applyAlignment="1"/>
    <xf numFmtId="49" fontId="17" fillId="2" borderId="34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" xfId="0" applyFont="1" applyFill="1" applyBorder="1" applyAlignment="1"/>
    <xf numFmtId="0" fontId="1" fillId="2" borderId="14" xfId="0" applyFont="1" applyFill="1" applyBorder="1" applyAlignment="1"/>
    <xf numFmtId="0" fontId="1" fillId="2" borderId="22" xfId="0" applyFont="1" applyFill="1" applyBorder="1" applyAlignment="1"/>
    <xf numFmtId="0" fontId="1" fillId="2" borderId="21" xfId="0" applyFont="1" applyFill="1" applyBorder="1" applyAlignment="1"/>
    <xf numFmtId="165" fontId="1" fillId="2" borderId="1" xfId="0" applyNumberFormat="1" applyFont="1" applyFill="1" applyBorder="1" applyAlignment="1"/>
    <xf numFmtId="165" fontId="1" fillId="0" borderId="21" xfId="0" applyNumberFormat="1" applyFont="1" applyFill="1" applyBorder="1" applyAlignment="1"/>
    <xf numFmtId="165" fontId="4" fillId="0" borderId="21" xfId="0" applyNumberFormat="1" applyFont="1" applyFill="1" applyBorder="1" applyAlignment="1"/>
    <xf numFmtId="164" fontId="11" fillId="0" borderId="39" xfId="0" applyNumberFormat="1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 vertical="center"/>
    </xf>
    <xf numFmtId="165" fontId="11" fillId="0" borderId="28" xfId="0" applyNumberFormat="1" applyFont="1" applyFill="1" applyBorder="1" applyAlignment="1"/>
    <xf numFmtId="165" fontId="11" fillId="0" borderId="21" xfId="0" applyNumberFormat="1" applyFont="1" applyFill="1" applyBorder="1" applyAlignment="1"/>
    <xf numFmtId="165" fontId="4" fillId="0" borderId="28" xfId="0" applyNumberFormat="1" applyFont="1" applyFill="1" applyBorder="1" applyAlignment="1">
      <alignment horizontal="right"/>
    </xf>
    <xf numFmtId="164" fontId="11" fillId="0" borderId="41" xfId="0" applyNumberFormat="1" applyFont="1" applyFill="1" applyBorder="1" applyAlignment="1">
      <alignment horizontal="center"/>
    </xf>
    <xf numFmtId="164" fontId="11" fillId="0" borderId="34" xfId="0" applyNumberFormat="1" applyFont="1" applyFill="1" applyBorder="1" applyAlignment="1">
      <alignment horizontal="center"/>
    </xf>
    <xf numFmtId="165" fontId="11" fillId="0" borderId="34" xfId="0" applyNumberFormat="1" applyFont="1" applyFill="1" applyBorder="1" applyAlignment="1"/>
    <xf numFmtId="165" fontId="11" fillId="0" borderId="21" xfId="0" applyNumberFormat="1" applyFont="1" applyFill="1" applyBorder="1" applyAlignment="1">
      <alignment vertical="center"/>
    </xf>
    <xf numFmtId="0" fontId="11" fillId="0" borderId="29" xfId="0" applyFont="1" applyFill="1" applyBorder="1" applyAlignment="1">
      <alignment horizontal="center"/>
    </xf>
    <xf numFmtId="2" fontId="12" fillId="0" borderId="31" xfId="0" applyNumberFormat="1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49" fontId="18" fillId="0" borderId="38" xfId="0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/>
    </xf>
    <xf numFmtId="165" fontId="11" fillId="0" borderId="28" xfId="0" applyNumberFormat="1" applyFont="1" applyFill="1" applyBorder="1" applyAlignment="1">
      <alignment horizontal="right"/>
    </xf>
    <xf numFmtId="49" fontId="11" fillId="0" borderId="30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2" fontId="12" fillId="6" borderId="20" xfId="0" applyNumberFormat="1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 vertical="center"/>
    </xf>
    <xf numFmtId="165" fontId="11" fillId="6" borderId="21" xfId="0" applyNumberFormat="1" applyFont="1" applyFill="1" applyBorder="1" applyAlignment="1">
      <alignment vertical="center"/>
    </xf>
    <xf numFmtId="165" fontId="11" fillId="6" borderId="28" xfId="0" applyNumberFormat="1" applyFont="1" applyFill="1" applyBorder="1" applyAlignment="1">
      <alignment horizontal="right" vertical="center"/>
    </xf>
    <xf numFmtId="49" fontId="11" fillId="6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2" fontId="12" fillId="0" borderId="18" xfId="0" applyNumberFormat="1" applyFont="1" applyFill="1" applyBorder="1" applyAlignment="1">
      <alignment horizontal="center" wrapText="1"/>
    </xf>
    <xf numFmtId="165" fontId="11" fillId="0" borderId="18" xfId="0" applyNumberFormat="1" applyFont="1" applyFill="1" applyBorder="1" applyAlignment="1"/>
    <xf numFmtId="165" fontId="11" fillId="6" borderId="21" xfId="0" applyNumberFormat="1" applyFont="1" applyFill="1" applyBorder="1" applyAlignment="1"/>
    <xf numFmtId="165" fontId="11" fillId="6" borderId="28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 vertical="center" wrapText="1"/>
    </xf>
    <xf numFmtId="165" fontId="11" fillId="6" borderId="39" xfId="0" applyNumberFormat="1" applyFont="1" applyFill="1" applyBorder="1" applyAlignment="1">
      <alignment horizontal="right"/>
    </xf>
    <xf numFmtId="0" fontId="11" fillId="0" borderId="16" xfId="0" applyFont="1" applyFill="1" applyBorder="1" applyAlignment="1">
      <alignment horizontal="center"/>
    </xf>
    <xf numFmtId="165" fontId="11" fillId="0" borderId="18" xfId="0" applyNumberFormat="1" applyFont="1" applyFill="1" applyBorder="1" applyAlignment="1">
      <alignment horizontal="right"/>
    </xf>
    <xf numFmtId="165" fontId="11" fillId="6" borderId="27" xfId="0" applyNumberFormat="1" applyFont="1" applyFill="1" applyBorder="1" applyAlignment="1">
      <alignment horizontal="right"/>
    </xf>
    <xf numFmtId="0" fontId="11" fillId="0" borderId="39" xfId="0" applyFont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2" fontId="12" fillId="7" borderId="20" xfId="0" applyNumberFormat="1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/>
    </xf>
    <xf numFmtId="0" fontId="18" fillId="7" borderId="20" xfId="0" applyFont="1" applyFill="1" applyBorder="1" applyAlignment="1">
      <alignment horizontal="center"/>
    </xf>
    <xf numFmtId="165" fontId="11" fillId="7" borderId="21" xfId="0" applyNumberFormat="1" applyFont="1" applyFill="1" applyBorder="1" applyAlignment="1"/>
    <xf numFmtId="165" fontId="11" fillId="7" borderId="28" xfId="0" applyNumberFormat="1" applyFont="1" applyFill="1" applyBorder="1" applyAlignment="1">
      <alignment horizontal="center" wrapText="1"/>
    </xf>
    <xf numFmtId="49" fontId="11" fillId="7" borderId="14" xfId="0" applyNumberFormat="1" applyFont="1" applyFill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2" fontId="5" fillId="0" borderId="39" xfId="0" applyNumberFormat="1" applyFont="1" applyFill="1" applyBorder="1" applyAlignment="1">
      <alignment horizontal="center"/>
    </xf>
    <xf numFmtId="49" fontId="4" fillId="0" borderId="34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165" fontId="11" fillId="0" borderId="28" xfId="0" applyNumberFormat="1" applyFont="1" applyFill="1" applyBorder="1" applyAlignment="1">
      <alignment horizontal="center" wrapText="1"/>
    </xf>
    <xf numFmtId="49" fontId="11" fillId="0" borderId="25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/>
    </xf>
    <xf numFmtId="49" fontId="7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4" fillId="8" borderId="36" xfId="0" applyNumberFormat="1" applyFont="1" applyFill="1" applyBorder="1" applyAlignment="1">
      <alignment horizontal="center" vertical="center" wrapText="1"/>
    </xf>
    <xf numFmtId="49" fontId="7" fillId="8" borderId="36" xfId="0" applyNumberFormat="1" applyFont="1" applyFill="1" applyBorder="1" applyAlignment="1">
      <alignment horizontal="center" vertical="center" wrapText="1"/>
    </xf>
    <xf numFmtId="164" fontId="16" fillId="8" borderId="36" xfId="0" applyNumberFormat="1" applyFont="1" applyFill="1" applyBorder="1" applyAlignment="1">
      <alignment horizontal="center" vertical="center" wrapText="1"/>
    </xf>
    <xf numFmtId="164" fontId="14" fillId="8" borderId="40" xfId="0" applyNumberFormat="1" applyFont="1" applyFill="1" applyBorder="1" applyAlignment="1">
      <alignment horizontal="center" vertical="center" wrapText="1"/>
    </xf>
    <xf numFmtId="49" fontId="16" fillId="8" borderId="37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/>
    </xf>
    <xf numFmtId="2" fontId="5" fillId="2" borderId="39" xfId="0" applyNumberFormat="1" applyFont="1" applyFill="1" applyBorder="1" applyAlignment="1">
      <alignment horizontal="center"/>
    </xf>
    <xf numFmtId="0" fontId="15" fillId="0" borderId="39" xfId="0" applyFont="1" applyFill="1" applyBorder="1" applyAlignment="1">
      <alignment horizontal="center" vertical="center" wrapText="1"/>
    </xf>
    <xf numFmtId="165" fontId="1" fillId="0" borderId="33" xfId="0" applyNumberFormat="1" applyFont="1" applyFill="1" applyBorder="1" applyAlignment="1"/>
    <xf numFmtId="165" fontId="4" fillId="0" borderId="33" xfId="0" applyNumberFormat="1" applyFont="1" applyFill="1" applyBorder="1" applyAlignment="1"/>
    <xf numFmtId="165" fontId="1" fillId="2" borderId="33" xfId="0" applyNumberFormat="1" applyFont="1" applyFill="1" applyBorder="1" applyAlignment="1"/>
    <xf numFmtId="0" fontId="1" fillId="0" borderId="32" xfId="0" applyFont="1" applyFill="1" applyBorder="1" applyAlignment="1">
      <alignment horizontal="center"/>
    </xf>
    <xf numFmtId="2" fontId="5" fillId="0" borderId="33" xfId="0" applyNumberFormat="1" applyFont="1" applyFill="1" applyBorder="1" applyAlignment="1">
      <alignment horizontal="center"/>
    </xf>
    <xf numFmtId="165" fontId="4" fillId="0" borderId="21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center"/>
    </xf>
    <xf numFmtId="165" fontId="1" fillId="2" borderId="44" xfId="0" applyNumberFormat="1" applyFont="1" applyFill="1" applyBorder="1" applyAlignment="1"/>
    <xf numFmtId="2" fontId="2" fillId="0" borderId="33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164" fontId="4" fillId="0" borderId="33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/>
    </xf>
    <xf numFmtId="0" fontId="13" fillId="0" borderId="0" xfId="0" applyFont="1" applyFill="1"/>
    <xf numFmtId="0" fontId="11" fillId="0" borderId="45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wrapText="1"/>
    </xf>
    <xf numFmtId="3" fontId="15" fillId="0" borderId="18" xfId="0" applyNumberFormat="1" applyFont="1" applyFill="1" applyBorder="1" applyAlignment="1">
      <alignment horizontal="center" vertical="center"/>
    </xf>
    <xf numFmtId="3" fontId="15" fillId="0" borderId="39" xfId="0" applyNumberFormat="1" applyFont="1" applyFill="1" applyBorder="1" applyAlignment="1">
      <alignment horizontal="center" vertical="center"/>
    </xf>
    <xf numFmtId="2" fontId="5" fillId="5" borderId="15" xfId="0" applyNumberFormat="1" applyFont="1" applyFill="1" applyBorder="1" applyAlignment="1">
      <alignment horizontal="center"/>
    </xf>
    <xf numFmtId="164" fontId="4" fillId="5" borderId="39" xfId="0" applyNumberFormat="1" applyFont="1" applyFill="1" applyBorder="1" applyAlignment="1">
      <alignment horizontal="center"/>
    </xf>
    <xf numFmtId="49" fontId="4" fillId="5" borderId="28" xfId="0" applyNumberFormat="1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/>
    </xf>
    <xf numFmtId="2" fontId="5" fillId="9" borderId="15" xfId="0" applyNumberFormat="1" applyFont="1" applyFill="1" applyBorder="1" applyAlignment="1">
      <alignment horizontal="center"/>
    </xf>
    <xf numFmtId="2" fontId="5" fillId="9" borderId="20" xfId="0" applyNumberFormat="1" applyFont="1" applyFill="1" applyBorder="1" applyAlignment="1">
      <alignment horizontal="center"/>
    </xf>
    <xf numFmtId="49" fontId="4" fillId="9" borderId="14" xfId="0" applyNumberFormat="1" applyFont="1" applyFill="1" applyBorder="1" applyAlignment="1">
      <alignment horizontal="center" vertical="center" wrapText="1"/>
    </xf>
    <xf numFmtId="2" fontId="5" fillId="9" borderId="39" xfId="0" applyNumberFormat="1" applyFont="1" applyFill="1" applyBorder="1" applyAlignment="1">
      <alignment horizontal="center"/>
    </xf>
    <xf numFmtId="164" fontId="4" fillId="9" borderId="39" xfId="0" applyNumberFormat="1" applyFont="1" applyFill="1" applyBorder="1" applyAlignment="1">
      <alignment horizontal="center"/>
    </xf>
    <xf numFmtId="49" fontId="4" fillId="9" borderId="28" xfId="0" applyNumberFormat="1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/>
    </xf>
    <xf numFmtId="2" fontId="5" fillId="5" borderId="27" xfId="0" applyNumberFormat="1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 vertical="center"/>
    </xf>
    <xf numFmtId="165" fontId="4" fillId="5" borderId="28" xfId="0" applyNumberFormat="1" applyFont="1" applyFill="1" applyBorder="1" applyAlignment="1"/>
    <xf numFmtId="0" fontId="4" fillId="9" borderId="39" xfId="0" applyFont="1" applyFill="1" applyBorder="1" applyAlignment="1">
      <alignment horizontal="center"/>
    </xf>
    <xf numFmtId="0" fontId="5" fillId="9" borderId="39" xfId="0" applyFont="1" applyFill="1" applyBorder="1" applyAlignment="1">
      <alignment horizontal="center"/>
    </xf>
    <xf numFmtId="0" fontId="10" fillId="10" borderId="39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wrapText="1"/>
    </xf>
    <xf numFmtId="49" fontId="15" fillId="0" borderId="27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3" fillId="9" borderId="0" xfId="0" applyFont="1" applyFill="1"/>
    <xf numFmtId="0" fontId="4" fillId="5" borderId="15" xfId="0" applyFont="1" applyFill="1" applyBorder="1" applyAlignment="1">
      <alignment horizontal="center"/>
    </xf>
    <xf numFmtId="2" fontId="5" fillId="5" borderId="15" xfId="0" applyNumberFormat="1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/>
    </xf>
    <xf numFmtId="49" fontId="15" fillId="5" borderId="16" xfId="0" applyNumberFormat="1" applyFont="1" applyFill="1" applyBorder="1" applyAlignment="1">
      <alignment horizontal="center" vertical="center"/>
    </xf>
    <xf numFmtId="165" fontId="4" fillId="5" borderId="21" xfId="0" applyNumberFormat="1" applyFont="1" applyFill="1" applyBorder="1" applyAlignment="1"/>
    <xf numFmtId="164" fontId="4" fillId="5" borderId="24" xfId="0" applyNumberFormat="1" applyFont="1" applyFill="1" applyBorder="1" applyAlignment="1">
      <alignment horizontal="center"/>
    </xf>
    <xf numFmtId="49" fontId="4" fillId="5" borderId="25" xfId="0" applyNumberFormat="1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 vertical="center"/>
    </xf>
    <xf numFmtId="165" fontId="4" fillId="9" borderId="33" xfId="0" applyNumberFormat="1" applyFont="1" applyFill="1" applyBorder="1" applyAlignment="1"/>
    <xf numFmtId="2" fontId="2" fillId="9" borderId="20" xfId="0" applyNumberFormat="1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15" fillId="9" borderId="39" xfId="0" applyFont="1" applyFill="1" applyBorder="1" applyAlignment="1">
      <alignment horizontal="center" vertical="center" wrapText="1"/>
    </xf>
    <xf numFmtId="165" fontId="1" fillId="9" borderId="21" xfId="0" applyNumberFormat="1" applyFont="1" applyFill="1" applyBorder="1" applyAlignment="1"/>
    <xf numFmtId="164" fontId="4" fillId="9" borderId="15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49" fontId="4" fillId="0" borderId="32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2" fontId="4" fillId="0" borderId="32" xfId="0" applyNumberFormat="1" applyFont="1" applyFill="1" applyBorder="1" applyAlignment="1">
      <alignment horizontal="center"/>
    </xf>
    <xf numFmtId="2" fontId="4" fillId="0" borderId="33" xfId="0" applyNumberFormat="1" applyFont="1" applyFill="1" applyBorder="1" applyAlignment="1">
      <alignment horizontal="center"/>
    </xf>
    <xf numFmtId="2" fontId="4" fillId="0" borderId="34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3399FF"/>
      <color rgb="FFFF99FF"/>
      <color rgb="FFFF33CC"/>
      <color rgb="FFFF99CC"/>
      <color rgb="FFFFB329"/>
      <color rgb="FF00CC00"/>
      <color rgb="FFFF6600"/>
      <color rgb="FFBFF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138"/>
  <sheetViews>
    <sheetView tabSelected="1" zoomScaleNormal="100" workbookViewId="0">
      <selection activeCell="M2" sqref="M2"/>
    </sheetView>
  </sheetViews>
  <sheetFormatPr defaultColWidth="9.109375" defaultRowHeight="13.8" x14ac:dyDescent="0.25"/>
  <cols>
    <col min="1" max="1" width="13" style="1" customWidth="1"/>
    <col min="2" max="2" width="14.44140625" style="5" bestFit="1" customWidth="1"/>
    <col min="3" max="3" width="11" style="4" customWidth="1"/>
    <col min="4" max="4" width="12.33203125" style="5" customWidth="1"/>
    <col min="5" max="5" width="9.44140625" style="2" customWidth="1"/>
    <col min="6" max="6" width="12.6640625" style="3" customWidth="1"/>
    <col min="7" max="7" width="10.44140625" style="1" customWidth="1"/>
    <col min="8" max="8" width="13.6640625" style="47" customWidth="1"/>
    <col min="9" max="9" width="19.44140625" style="47" customWidth="1"/>
    <col min="10" max="10" width="24.44140625" style="1" customWidth="1"/>
    <col min="11" max="16384" width="9.109375" style="1"/>
  </cols>
  <sheetData>
    <row r="1" spans="1:10" ht="32.25" customHeight="1" thickBot="1" x14ac:dyDescent="0.65">
      <c r="A1" s="246" t="s">
        <v>87</v>
      </c>
      <c r="B1" s="247"/>
      <c r="C1" s="247"/>
      <c r="D1" s="247"/>
      <c r="E1" s="247"/>
      <c r="F1" s="247"/>
      <c r="G1" s="248"/>
      <c r="H1" s="249"/>
      <c r="I1" s="246"/>
      <c r="J1" s="147"/>
    </row>
    <row r="2" spans="1:10" s="46" customFormat="1" ht="74.25" customHeight="1" thickBot="1" x14ac:dyDescent="0.35">
      <c r="A2" s="161" t="s">
        <v>55</v>
      </c>
      <c r="B2" s="162" t="s">
        <v>89</v>
      </c>
      <c r="C2" s="162" t="s">
        <v>83</v>
      </c>
      <c r="D2" s="163" t="s">
        <v>84</v>
      </c>
      <c r="E2" s="162" t="s">
        <v>56</v>
      </c>
      <c r="F2" s="164" t="s">
        <v>57</v>
      </c>
      <c r="G2" s="162" t="s">
        <v>58</v>
      </c>
      <c r="H2" s="165" t="s">
        <v>80</v>
      </c>
      <c r="I2" s="166" t="s">
        <v>90</v>
      </c>
      <c r="J2" s="167" t="s">
        <v>52</v>
      </c>
    </row>
    <row r="3" spans="1:10" s="7" customFormat="1" ht="15" customHeight="1" x14ac:dyDescent="0.3">
      <c r="A3" s="93" t="s">
        <v>88</v>
      </c>
      <c r="B3" s="94"/>
      <c r="C3" s="94"/>
      <c r="D3" s="94"/>
      <c r="E3" s="94"/>
      <c r="F3" s="94"/>
      <c r="G3" s="94"/>
      <c r="H3" s="94"/>
      <c r="I3" s="94"/>
      <c r="J3" s="95"/>
    </row>
    <row r="4" spans="1:10" ht="15" hidden="1" customHeight="1" x14ac:dyDescent="0.25">
      <c r="A4" s="136" t="s">
        <v>3</v>
      </c>
      <c r="B4" s="14">
        <v>32.520000000000003</v>
      </c>
      <c r="C4" s="15">
        <f t="shared" ref="C4:C13" si="0">D4-B4</f>
        <v>5.1899999999999977</v>
      </c>
      <c r="D4" s="15">
        <v>37.71</v>
      </c>
      <c r="E4" s="16" t="s">
        <v>75</v>
      </c>
      <c r="F4" s="74" t="s">
        <v>71</v>
      </c>
      <c r="G4" s="15">
        <v>13.5</v>
      </c>
      <c r="H4" s="137">
        <v>41243</v>
      </c>
      <c r="I4" s="118"/>
      <c r="J4" s="83" t="s">
        <v>78</v>
      </c>
    </row>
    <row r="5" spans="1:10" ht="15" hidden="1" customHeight="1" x14ac:dyDescent="0.25">
      <c r="A5" s="30" t="s">
        <v>4</v>
      </c>
      <c r="B5" s="31">
        <v>41.28</v>
      </c>
      <c r="C5" s="32">
        <f t="shared" si="0"/>
        <v>6.6000000000000014</v>
      </c>
      <c r="D5" s="32">
        <v>47.88</v>
      </c>
      <c r="E5" s="33">
        <v>1</v>
      </c>
      <c r="F5" s="74" t="s">
        <v>71</v>
      </c>
      <c r="G5" s="32">
        <v>4.5</v>
      </c>
      <c r="H5" s="78" t="e">
        <f>(#REF!*1.054)</f>
        <v>#REF!</v>
      </c>
      <c r="I5" s="79"/>
      <c r="J5" s="29" t="s">
        <v>78</v>
      </c>
    </row>
    <row r="6" spans="1:10" ht="15" hidden="1" customHeight="1" x14ac:dyDescent="0.25">
      <c r="A6" s="30" t="s">
        <v>5</v>
      </c>
      <c r="B6" s="31">
        <v>37.68</v>
      </c>
      <c r="C6" s="32">
        <f t="shared" si="0"/>
        <v>6.0300000000000011</v>
      </c>
      <c r="D6" s="32">
        <v>43.71</v>
      </c>
      <c r="E6" s="33">
        <v>1</v>
      </c>
      <c r="F6" s="74" t="s">
        <v>71</v>
      </c>
      <c r="G6" s="32">
        <v>8.02</v>
      </c>
      <c r="H6" s="78" t="e">
        <f>(#REF!*1.054)</f>
        <v>#REF!</v>
      </c>
      <c r="I6" s="79"/>
      <c r="J6" s="29" t="s">
        <v>78</v>
      </c>
    </row>
    <row r="7" spans="1:10" ht="15.75" hidden="1" customHeight="1" x14ac:dyDescent="0.25">
      <c r="A7" s="30" t="s">
        <v>6</v>
      </c>
      <c r="B7" s="31">
        <v>37.68</v>
      </c>
      <c r="C7" s="32">
        <f t="shared" si="0"/>
        <v>6.0300000000000011</v>
      </c>
      <c r="D7" s="32">
        <v>43.71</v>
      </c>
      <c r="E7" s="33">
        <v>1</v>
      </c>
      <c r="F7" s="74" t="s">
        <v>71</v>
      </c>
      <c r="G7" s="32">
        <v>8.02</v>
      </c>
      <c r="H7" s="78" t="e">
        <f>(#REF!*1.054)</f>
        <v>#REF!</v>
      </c>
      <c r="I7" s="79"/>
      <c r="J7" s="159" t="s">
        <v>78</v>
      </c>
    </row>
    <row r="8" spans="1:10" s="80" customFormat="1" ht="18" customHeight="1" x14ac:dyDescent="0.25">
      <c r="A8" s="41">
        <v>1</v>
      </c>
      <c r="B8" s="222">
        <v>33.659999999999997</v>
      </c>
      <c r="C8" s="42">
        <f>D8-B8</f>
        <v>5.4100000000000037</v>
      </c>
      <c r="D8" s="42">
        <v>39.07</v>
      </c>
      <c r="E8" s="43" t="s">
        <v>75</v>
      </c>
      <c r="F8" s="223" t="s">
        <v>71</v>
      </c>
      <c r="G8" s="42"/>
      <c r="H8" s="168">
        <v>36335</v>
      </c>
      <c r="I8" s="160">
        <f>H8-(10%*H8)</f>
        <v>32701.5</v>
      </c>
      <c r="J8" s="224" t="s">
        <v>53</v>
      </c>
    </row>
    <row r="9" spans="1:10" ht="35.25" customHeight="1" x14ac:dyDescent="0.25">
      <c r="A9" s="227">
        <v>2</v>
      </c>
      <c r="B9" s="228">
        <v>29.66</v>
      </c>
      <c r="C9" s="203">
        <f>D9-B9</f>
        <v>4.7399999999999984</v>
      </c>
      <c r="D9" s="203">
        <v>34.4</v>
      </c>
      <c r="E9" s="229" t="s">
        <v>75</v>
      </c>
      <c r="F9" s="230" t="s">
        <v>71</v>
      </c>
      <c r="G9" s="203" t="s">
        <v>51</v>
      </c>
      <c r="H9" s="231">
        <v>34057</v>
      </c>
      <c r="I9" s="232">
        <f>H9-(10%*H9)</f>
        <v>30651.3</v>
      </c>
      <c r="J9" s="233" t="s">
        <v>53</v>
      </c>
    </row>
    <row r="10" spans="1:10" ht="12.75" hidden="1" customHeight="1" x14ac:dyDescent="0.25">
      <c r="A10" s="30" t="s">
        <v>7</v>
      </c>
      <c r="B10" s="31">
        <v>30.22</v>
      </c>
      <c r="C10" s="32">
        <f t="shared" si="0"/>
        <v>4.8299999999999983</v>
      </c>
      <c r="D10" s="32">
        <v>35.049999999999997</v>
      </c>
      <c r="E10" s="33" t="s">
        <v>75</v>
      </c>
      <c r="F10" s="76" t="s">
        <v>73</v>
      </c>
      <c r="G10" s="32">
        <v>9.59</v>
      </c>
      <c r="H10" s="78" t="e">
        <f>(#REF!*1.054)</f>
        <v>#REF!</v>
      </c>
      <c r="I10" s="109"/>
      <c r="J10" s="44" t="s">
        <v>54</v>
      </c>
    </row>
    <row r="11" spans="1:10" ht="15" hidden="1" customHeight="1" x14ac:dyDescent="0.25">
      <c r="A11" s="38" t="s">
        <v>8</v>
      </c>
      <c r="B11" s="128">
        <v>87.15</v>
      </c>
      <c r="C11" s="39">
        <f t="shared" si="0"/>
        <v>13.929999999999993</v>
      </c>
      <c r="D11" s="39">
        <v>101.08</v>
      </c>
      <c r="E11" s="40">
        <v>2</v>
      </c>
      <c r="F11" s="87" t="s">
        <v>73</v>
      </c>
      <c r="G11" s="39">
        <v>9.01</v>
      </c>
      <c r="H11" s="129">
        <v>110054</v>
      </c>
      <c r="I11" s="118"/>
      <c r="J11" s="158" t="s">
        <v>86</v>
      </c>
    </row>
    <row r="12" spans="1:10" ht="14.4" hidden="1" customHeight="1" x14ac:dyDescent="0.25">
      <c r="A12" s="35" t="s">
        <v>9</v>
      </c>
      <c r="B12" s="17">
        <v>55.26</v>
      </c>
      <c r="C12" s="18">
        <f t="shared" si="0"/>
        <v>8.8300000000000054</v>
      </c>
      <c r="D12" s="18">
        <v>64.09</v>
      </c>
      <c r="E12" s="19">
        <v>1</v>
      </c>
      <c r="F12" s="77" t="s">
        <v>73</v>
      </c>
      <c r="G12" s="18">
        <v>5</v>
      </c>
      <c r="H12" s="79" t="e">
        <f>(#REF!*1.054)</f>
        <v>#REF!</v>
      </c>
      <c r="I12" s="79"/>
      <c r="J12" s="29" t="s">
        <v>78</v>
      </c>
    </row>
    <row r="13" spans="1:10" ht="15" hidden="1" customHeight="1" x14ac:dyDescent="0.25">
      <c r="A13" s="38" t="s">
        <v>10</v>
      </c>
      <c r="B13" s="128">
        <v>41.24</v>
      </c>
      <c r="C13" s="39">
        <f t="shared" si="0"/>
        <v>6.5899999999999963</v>
      </c>
      <c r="D13" s="39">
        <v>47.83</v>
      </c>
      <c r="E13" s="40">
        <v>1</v>
      </c>
      <c r="F13" s="87" t="s">
        <v>73</v>
      </c>
      <c r="G13" s="39">
        <v>9.01</v>
      </c>
      <c r="H13" s="129" t="e">
        <f>(#REF!*1.054)</f>
        <v>#REF!</v>
      </c>
      <c r="I13" s="118"/>
      <c r="J13" s="83" t="s">
        <v>54</v>
      </c>
    </row>
    <row r="14" spans="1:10" ht="15" hidden="1" customHeight="1" x14ac:dyDescent="0.25">
      <c r="A14" s="36" t="s">
        <v>11</v>
      </c>
      <c r="B14" s="14">
        <v>41.25</v>
      </c>
      <c r="C14" s="15">
        <f>D14-B14</f>
        <v>6.5900000000000034</v>
      </c>
      <c r="D14" s="15">
        <v>47.84</v>
      </c>
      <c r="E14" s="16">
        <v>1</v>
      </c>
      <c r="F14" s="87" t="s">
        <v>73</v>
      </c>
      <c r="G14" s="15">
        <v>9.3000000000000007</v>
      </c>
      <c r="H14" s="78" t="e">
        <f>(#REF!*1.054)</f>
        <v>#REF!</v>
      </c>
      <c r="I14" s="79"/>
      <c r="J14" s="29" t="s">
        <v>78</v>
      </c>
    </row>
    <row r="15" spans="1:10" ht="15" hidden="1" customHeight="1" x14ac:dyDescent="0.25">
      <c r="A15" s="34" t="s">
        <v>12</v>
      </c>
      <c r="B15" s="11">
        <v>42.4</v>
      </c>
      <c r="C15" s="12">
        <f>D15-B15</f>
        <v>6.7800000000000011</v>
      </c>
      <c r="D15" s="12">
        <v>49.18</v>
      </c>
      <c r="E15" s="13">
        <v>1</v>
      </c>
      <c r="F15" s="87" t="s">
        <v>73</v>
      </c>
      <c r="G15" s="12">
        <v>9.4</v>
      </c>
      <c r="H15" s="78" t="e">
        <f>(#REF!*1.054)</f>
        <v>#REF!</v>
      </c>
      <c r="I15" s="79"/>
      <c r="J15" s="29" t="s">
        <v>78</v>
      </c>
    </row>
    <row r="16" spans="1:10" s="6" customFormat="1" ht="15" customHeight="1" x14ac:dyDescent="0.3">
      <c r="A16" s="96" t="s">
        <v>92</v>
      </c>
      <c r="B16" s="97"/>
      <c r="C16" s="173"/>
      <c r="D16" s="97"/>
      <c r="E16" s="97"/>
      <c r="F16" s="97"/>
      <c r="G16" s="174"/>
      <c r="H16" s="101"/>
      <c r="I16" s="169"/>
      <c r="J16" s="98"/>
    </row>
    <row r="17" spans="1:10" ht="26.25" hidden="1" customHeight="1" x14ac:dyDescent="0.25">
      <c r="A17" s="38" t="s">
        <v>13</v>
      </c>
      <c r="B17" s="39">
        <v>52.94</v>
      </c>
      <c r="C17" s="39">
        <f t="shared" ref="C17:C34" si="1">D17-B17</f>
        <v>8.4600000000000009</v>
      </c>
      <c r="D17" s="39">
        <v>61.4</v>
      </c>
      <c r="E17" s="40">
        <v>2</v>
      </c>
      <c r="F17" s="74" t="s">
        <v>71</v>
      </c>
      <c r="G17" s="39" t="s">
        <v>51</v>
      </c>
      <c r="H17" s="106">
        <v>72161</v>
      </c>
      <c r="I17" s="118"/>
      <c r="J17" s="83" t="s">
        <v>54</v>
      </c>
    </row>
    <row r="18" spans="1:10" ht="11.25" hidden="1" customHeight="1" x14ac:dyDescent="0.25">
      <c r="A18" s="37" t="s">
        <v>14</v>
      </c>
      <c r="B18" s="15">
        <v>41.41</v>
      </c>
      <c r="C18" s="15">
        <f t="shared" si="1"/>
        <v>6.6200000000000045</v>
      </c>
      <c r="D18" s="15">
        <v>48.03</v>
      </c>
      <c r="E18" s="16">
        <v>1</v>
      </c>
      <c r="F18" s="74" t="s">
        <v>71</v>
      </c>
      <c r="G18" s="15" t="s">
        <v>51</v>
      </c>
      <c r="H18" s="86" t="e">
        <f>#REF!*1.054</f>
        <v>#REF!</v>
      </c>
      <c r="I18" s="79"/>
      <c r="J18" s="29" t="s">
        <v>78</v>
      </c>
    </row>
    <row r="19" spans="1:10" ht="14.25" hidden="1" customHeight="1" x14ac:dyDescent="0.25">
      <c r="A19" s="38" t="s">
        <v>15</v>
      </c>
      <c r="B19" s="39">
        <v>37.51</v>
      </c>
      <c r="C19" s="39">
        <f t="shared" si="1"/>
        <v>5.990000000000002</v>
      </c>
      <c r="D19" s="39">
        <v>43.5</v>
      </c>
      <c r="E19" s="40">
        <v>1</v>
      </c>
      <c r="F19" s="74" t="s">
        <v>71</v>
      </c>
      <c r="G19" s="39" t="s">
        <v>51</v>
      </c>
      <c r="H19" s="86" t="e">
        <f>#REF!*1.054</f>
        <v>#REF!</v>
      </c>
      <c r="I19" s="79"/>
      <c r="J19" s="29" t="s">
        <v>78</v>
      </c>
    </row>
    <row r="20" spans="1:10" ht="21" hidden="1" customHeight="1" x14ac:dyDescent="0.25">
      <c r="A20" s="34" t="s">
        <v>16</v>
      </c>
      <c r="B20" s="39">
        <v>37.51</v>
      </c>
      <c r="C20" s="39">
        <f t="shared" ref="C20" si="2">D20-B20</f>
        <v>5.990000000000002</v>
      </c>
      <c r="D20" s="39">
        <v>43.5</v>
      </c>
      <c r="E20" s="13">
        <v>1</v>
      </c>
      <c r="F20" s="74" t="s">
        <v>71</v>
      </c>
      <c r="G20" s="12" t="s">
        <v>51</v>
      </c>
      <c r="H20" s="104" t="e">
        <f>#REF!*1.054</f>
        <v>#REF!</v>
      </c>
      <c r="I20" s="79"/>
      <c r="J20" s="29" t="s">
        <v>78</v>
      </c>
    </row>
    <row r="21" spans="1:10" ht="18" hidden="1" customHeight="1" x14ac:dyDescent="0.25">
      <c r="A21" s="113" t="s">
        <v>17</v>
      </c>
      <c r="B21" s="114">
        <v>41.41</v>
      </c>
      <c r="C21" s="39">
        <f t="shared" si="1"/>
        <v>6.6200000000000045</v>
      </c>
      <c r="D21" s="114">
        <v>48.03</v>
      </c>
      <c r="E21" s="115">
        <v>1</v>
      </c>
      <c r="F21" s="116" t="s">
        <v>71</v>
      </c>
      <c r="G21" s="117" t="s">
        <v>51</v>
      </c>
      <c r="H21" s="106">
        <v>52142</v>
      </c>
      <c r="I21" s="118"/>
      <c r="J21" s="119" t="s">
        <v>54</v>
      </c>
    </row>
    <row r="22" spans="1:10" s="45" customFormat="1" ht="18" hidden="1" customHeight="1" x14ac:dyDescent="0.25">
      <c r="A22" s="35" t="s">
        <v>18</v>
      </c>
      <c r="B22" s="18">
        <v>37.56</v>
      </c>
      <c r="C22" s="18">
        <f t="shared" si="1"/>
        <v>6</v>
      </c>
      <c r="D22" s="18">
        <v>43.56</v>
      </c>
      <c r="E22" s="19">
        <v>1</v>
      </c>
      <c r="F22" s="74" t="s">
        <v>71</v>
      </c>
      <c r="G22" s="18" t="s">
        <v>51</v>
      </c>
      <c r="H22" s="86" t="e">
        <f>#REF!*1.054</f>
        <v>#REF!</v>
      </c>
      <c r="I22" s="79"/>
      <c r="J22" s="29" t="s">
        <v>78</v>
      </c>
    </row>
    <row r="23" spans="1:10" ht="12" hidden="1" customHeight="1" x14ac:dyDescent="0.25">
      <c r="A23" s="38" t="s">
        <v>19</v>
      </c>
      <c r="B23" s="39">
        <v>53.91</v>
      </c>
      <c r="C23" s="39">
        <f t="shared" si="1"/>
        <v>8.6200000000000045</v>
      </c>
      <c r="D23" s="39">
        <v>62.53</v>
      </c>
      <c r="E23" s="40">
        <v>1</v>
      </c>
      <c r="F23" s="105" t="s">
        <v>72</v>
      </c>
      <c r="G23" s="39" t="s">
        <v>51</v>
      </c>
      <c r="H23" s="106" t="e">
        <f>#REF!*1.054</f>
        <v>#REF!</v>
      </c>
      <c r="I23" s="106"/>
      <c r="J23" s="83" t="s">
        <v>78</v>
      </c>
    </row>
    <row r="24" spans="1:10" s="45" customFormat="1" ht="13.5" hidden="1" customHeight="1" x14ac:dyDescent="0.25">
      <c r="A24" s="35" t="s">
        <v>20</v>
      </c>
      <c r="B24" s="18">
        <v>45.91</v>
      </c>
      <c r="C24" s="18">
        <f t="shared" si="1"/>
        <v>7.3300000000000054</v>
      </c>
      <c r="D24" s="18">
        <v>53.24</v>
      </c>
      <c r="E24" s="19">
        <v>1</v>
      </c>
      <c r="F24" s="76" t="s">
        <v>73</v>
      </c>
      <c r="G24" s="18" t="s">
        <v>51</v>
      </c>
      <c r="H24" s="79" t="e">
        <f>#REF!*1.054</f>
        <v>#REF!</v>
      </c>
      <c r="I24" s="79"/>
      <c r="J24" s="159" t="s">
        <v>78</v>
      </c>
    </row>
    <row r="25" spans="1:10" s="45" customFormat="1" ht="18.75" customHeight="1" x14ac:dyDescent="0.25">
      <c r="A25" s="218">
        <v>3</v>
      </c>
      <c r="B25" s="210">
        <v>27.26</v>
      </c>
      <c r="C25" s="207">
        <f t="shared" si="1"/>
        <v>4.4499999999999993</v>
      </c>
      <c r="D25" s="210">
        <v>31.71</v>
      </c>
      <c r="E25" s="219" t="s">
        <v>75</v>
      </c>
      <c r="F25" s="207" t="s">
        <v>51</v>
      </c>
      <c r="G25" s="226"/>
      <c r="H25" s="211">
        <v>26320</v>
      </c>
      <c r="I25" s="211">
        <f t="shared" ref="I25:I30" si="3">H25-(10%*H25)</f>
        <v>23688</v>
      </c>
      <c r="J25" s="212" t="s">
        <v>53</v>
      </c>
    </row>
    <row r="26" spans="1:10" s="45" customFormat="1" ht="34.5" customHeight="1" x14ac:dyDescent="0.25">
      <c r="A26" s="171">
        <v>4</v>
      </c>
      <c r="B26" s="152">
        <v>54.12</v>
      </c>
      <c r="C26" s="42">
        <f t="shared" si="1"/>
        <v>9.0200000000000031</v>
      </c>
      <c r="D26" s="152">
        <v>63.14</v>
      </c>
      <c r="E26" s="172">
        <v>1</v>
      </c>
      <c r="F26" s="175" t="s">
        <v>91</v>
      </c>
      <c r="G26" s="152"/>
      <c r="H26" s="160">
        <v>52406</v>
      </c>
      <c r="I26" s="160">
        <f t="shared" si="3"/>
        <v>47165.4</v>
      </c>
      <c r="J26" s="170" t="s">
        <v>53</v>
      </c>
    </row>
    <row r="27" spans="1:10" s="45" customFormat="1" ht="27.75" customHeight="1" x14ac:dyDescent="0.25">
      <c r="A27" s="171">
        <v>5</v>
      </c>
      <c r="B27" s="152">
        <v>49.13</v>
      </c>
      <c r="C27" s="42">
        <f t="shared" si="1"/>
        <v>8.1899999999999977</v>
      </c>
      <c r="D27" s="152">
        <v>57.32</v>
      </c>
      <c r="E27" s="172">
        <v>1</v>
      </c>
      <c r="F27" s="175" t="s">
        <v>91</v>
      </c>
      <c r="G27" s="152"/>
      <c r="H27" s="160">
        <v>47576</v>
      </c>
      <c r="I27" s="160">
        <f t="shared" si="3"/>
        <v>42818.400000000001</v>
      </c>
      <c r="J27" s="170" t="s">
        <v>53</v>
      </c>
    </row>
    <row r="28" spans="1:10" s="45" customFormat="1" ht="29.25" customHeight="1" x14ac:dyDescent="0.25">
      <c r="A28" s="171">
        <v>6</v>
      </c>
      <c r="B28" s="152">
        <v>49.28</v>
      </c>
      <c r="C28" s="42">
        <f t="shared" si="1"/>
        <v>8.2100000000000009</v>
      </c>
      <c r="D28" s="152">
        <v>57.49</v>
      </c>
      <c r="E28" s="172">
        <v>1</v>
      </c>
      <c r="F28" s="175" t="s">
        <v>91</v>
      </c>
      <c r="G28" s="152"/>
      <c r="H28" s="160">
        <v>47717</v>
      </c>
      <c r="I28" s="160">
        <f t="shared" si="3"/>
        <v>42945.3</v>
      </c>
      <c r="J28" s="170" t="s">
        <v>53</v>
      </c>
    </row>
    <row r="29" spans="1:10" s="45" customFormat="1" ht="29.25" customHeight="1" x14ac:dyDescent="0.25">
      <c r="A29" s="171">
        <v>7</v>
      </c>
      <c r="B29" s="152">
        <v>58.02</v>
      </c>
      <c r="C29" s="42">
        <f t="shared" si="1"/>
        <v>9.6699999999999946</v>
      </c>
      <c r="D29" s="152">
        <v>67.69</v>
      </c>
      <c r="E29" s="172">
        <v>1</v>
      </c>
      <c r="F29" s="175" t="s">
        <v>91</v>
      </c>
      <c r="G29" s="152"/>
      <c r="H29" s="160">
        <v>62952</v>
      </c>
      <c r="I29" s="160">
        <f t="shared" si="3"/>
        <v>56656.800000000003</v>
      </c>
      <c r="J29" s="170" t="s">
        <v>53</v>
      </c>
    </row>
    <row r="30" spans="1:10" s="45" customFormat="1" ht="22.5" customHeight="1" x14ac:dyDescent="0.25">
      <c r="A30" s="171">
        <v>8</v>
      </c>
      <c r="B30" s="152">
        <v>45.72</v>
      </c>
      <c r="C30" s="42">
        <f t="shared" si="1"/>
        <v>7.9200000000000017</v>
      </c>
      <c r="D30" s="152">
        <v>53.64</v>
      </c>
      <c r="E30" s="172">
        <v>1</v>
      </c>
      <c r="F30" s="225" t="s">
        <v>72</v>
      </c>
      <c r="G30" s="152"/>
      <c r="H30" s="160">
        <v>55517</v>
      </c>
      <c r="I30" s="160">
        <f t="shared" si="3"/>
        <v>49965.3</v>
      </c>
      <c r="J30" s="170" t="s">
        <v>53</v>
      </c>
    </row>
    <row r="31" spans="1:10" ht="27.75" customHeight="1" x14ac:dyDescent="0.25">
      <c r="A31" s="213">
        <v>9</v>
      </c>
      <c r="B31" s="214">
        <v>36.26</v>
      </c>
      <c r="C31" s="203">
        <f t="shared" si="1"/>
        <v>6.2800000000000011</v>
      </c>
      <c r="D31" s="214">
        <v>42.54</v>
      </c>
      <c r="E31" s="215" t="s">
        <v>75</v>
      </c>
      <c r="F31" s="216" t="s">
        <v>72</v>
      </c>
      <c r="G31" s="214" t="s">
        <v>51</v>
      </c>
      <c r="H31" s="217">
        <v>44029</v>
      </c>
      <c r="I31" s="204">
        <f>H31-(10%*H31)</f>
        <v>39626.1</v>
      </c>
      <c r="J31" s="205" t="s">
        <v>53</v>
      </c>
    </row>
    <row r="32" spans="1:10" ht="38.25" hidden="1" customHeight="1" x14ac:dyDescent="0.25">
      <c r="A32" s="30" t="s">
        <v>21</v>
      </c>
      <c r="B32" s="32">
        <v>45.91</v>
      </c>
      <c r="C32" s="32">
        <f t="shared" si="1"/>
        <v>7.3300000000000054</v>
      </c>
      <c r="D32" s="32">
        <v>53.24</v>
      </c>
      <c r="E32" s="33">
        <v>1</v>
      </c>
      <c r="F32" s="87" t="s">
        <v>73</v>
      </c>
      <c r="G32" s="32" t="s">
        <v>51</v>
      </c>
      <c r="H32" s="106">
        <v>66787</v>
      </c>
      <c r="I32" s="108"/>
      <c r="J32" s="83" t="s">
        <v>78</v>
      </c>
    </row>
    <row r="33" spans="1:10" ht="24.75" hidden="1" customHeight="1" x14ac:dyDescent="0.25">
      <c r="A33" s="30" t="s">
        <v>22</v>
      </c>
      <c r="B33" s="32">
        <v>45.91</v>
      </c>
      <c r="C33" s="32">
        <f t="shared" ref="C33" si="4">D33-B33</f>
        <v>7.3300000000000054</v>
      </c>
      <c r="D33" s="32">
        <v>53.24</v>
      </c>
      <c r="E33" s="33">
        <v>1</v>
      </c>
      <c r="F33" s="87" t="s">
        <v>73</v>
      </c>
      <c r="G33" s="32" t="s">
        <v>51</v>
      </c>
      <c r="H33" s="106">
        <v>58967</v>
      </c>
      <c r="I33" s="118"/>
      <c r="J33" s="83" t="s">
        <v>54</v>
      </c>
    </row>
    <row r="34" spans="1:10" s="45" customFormat="1" ht="15" hidden="1" customHeight="1" x14ac:dyDescent="0.25">
      <c r="A34" s="35" t="s">
        <v>23</v>
      </c>
      <c r="B34" s="18">
        <v>62.81</v>
      </c>
      <c r="C34" s="18">
        <f t="shared" si="1"/>
        <v>10.039999999999992</v>
      </c>
      <c r="D34" s="18">
        <v>72.849999999999994</v>
      </c>
      <c r="E34" s="19">
        <v>2</v>
      </c>
      <c r="F34" s="76" t="s">
        <v>73</v>
      </c>
      <c r="G34" s="18" t="s">
        <v>51</v>
      </c>
      <c r="H34" s="86" t="e">
        <f>#REF!*1.054</f>
        <v>#REF!</v>
      </c>
      <c r="I34" s="79"/>
      <c r="J34" s="29" t="s">
        <v>78</v>
      </c>
    </row>
    <row r="35" spans="1:10" s="6" customFormat="1" ht="15" customHeight="1" x14ac:dyDescent="0.3">
      <c r="A35" s="99" t="s">
        <v>59</v>
      </c>
      <c r="B35" s="97"/>
      <c r="C35" s="173"/>
      <c r="D35" s="97"/>
      <c r="E35" s="97"/>
      <c r="F35" s="97"/>
      <c r="G35" s="97"/>
      <c r="H35" s="101"/>
      <c r="I35" s="169"/>
      <c r="J35" s="100"/>
    </row>
    <row r="36" spans="1:10" ht="24.75" hidden="1" customHeight="1" x14ac:dyDescent="0.25">
      <c r="A36" s="120" t="s">
        <v>24</v>
      </c>
      <c r="B36" s="121">
        <v>52.94</v>
      </c>
      <c r="C36" s="121">
        <f t="shared" ref="C36:C45" si="5">D36-B36</f>
        <v>8.4600000000000009</v>
      </c>
      <c r="D36" s="121">
        <v>61.4</v>
      </c>
      <c r="E36" s="122">
        <v>2</v>
      </c>
      <c r="F36" s="123" t="s">
        <v>74</v>
      </c>
      <c r="G36" s="121" t="s">
        <v>51</v>
      </c>
      <c r="H36" s="124">
        <v>67809</v>
      </c>
      <c r="I36" s="125">
        <v>59900</v>
      </c>
      <c r="J36" s="126" t="s">
        <v>54</v>
      </c>
    </row>
    <row r="37" spans="1:10" ht="15" hidden="1" customHeight="1" x14ac:dyDescent="0.25">
      <c r="A37" s="30" t="s">
        <v>25</v>
      </c>
      <c r="B37" s="32">
        <v>41.41</v>
      </c>
      <c r="C37" s="32">
        <f t="shared" si="5"/>
        <v>6.6200000000000045</v>
      </c>
      <c r="D37" s="32">
        <v>48.03</v>
      </c>
      <c r="E37" s="33">
        <v>1</v>
      </c>
      <c r="F37" s="75" t="s">
        <v>74</v>
      </c>
      <c r="G37" s="32" t="s">
        <v>51</v>
      </c>
      <c r="H37" s="107" t="e">
        <f>#REF!*1.054</f>
        <v>#REF!</v>
      </c>
      <c r="I37" s="118"/>
      <c r="J37" s="83" t="s">
        <v>78</v>
      </c>
    </row>
    <row r="38" spans="1:10" s="45" customFormat="1" ht="15" hidden="1" customHeight="1" x14ac:dyDescent="0.25">
      <c r="A38" s="37" t="s">
        <v>26</v>
      </c>
      <c r="B38" s="15">
        <v>37.51</v>
      </c>
      <c r="C38" s="15">
        <f t="shared" si="5"/>
        <v>5.990000000000002</v>
      </c>
      <c r="D38" s="15">
        <v>43.5</v>
      </c>
      <c r="E38" s="16">
        <v>1</v>
      </c>
      <c r="F38" s="75" t="s">
        <v>74</v>
      </c>
      <c r="G38" s="15" t="s">
        <v>51</v>
      </c>
      <c r="H38" s="82" t="e">
        <f>#REF!*1.054</f>
        <v>#REF!</v>
      </c>
      <c r="I38" s="79"/>
      <c r="J38" s="29" t="s">
        <v>78</v>
      </c>
    </row>
    <row r="39" spans="1:10" s="45" customFormat="1" ht="15" hidden="1" customHeight="1" x14ac:dyDescent="0.25">
      <c r="A39" s="30" t="s">
        <v>27</v>
      </c>
      <c r="B39" s="15">
        <v>37.51</v>
      </c>
      <c r="C39" s="15">
        <f t="shared" ref="C39" si="6">D39-B39</f>
        <v>5.990000000000002</v>
      </c>
      <c r="D39" s="15">
        <v>43.5</v>
      </c>
      <c r="E39" s="33">
        <v>1</v>
      </c>
      <c r="F39" s="75" t="s">
        <v>74</v>
      </c>
      <c r="G39" s="32" t="s">
        <v>51</v>
      </c>
      <c r="H39" s="82" t="e">
        <f>#REF!*1.054</f>
        <v>#REF!</v>
      </c>
      <c r="I39" s="79"/>
      <c r="J39" s="29" t="s">
        <v>78</v>
      </c>
    </row>
    <row r="40" spans="1:10" s="45" customFormat="1" ht="18.75" hidden="1" customHeight="1" x14ac:dyDescent="0.25">
      <c r="A40" s="34" t="s">
        <v>28</v>
      </c>
      <c r="B40" s="12">
        <v>41.41</v>
      </c>
      <c r="C40" s="12">
        <f t="shared" si="5"/>
        <v>6.6200000000000045</v>
      </c>
      <c r="D40" s="12">
        <v>48.03</v>
      </c>
      <c r="E40" s="13">
        <v>1</v>
      </c>
      <c r="F40" s="75" t="s">
        <v>74</v>
      </c>
      <c r="G40" s="12" t="s">
        <v>51</v>
      </c>
      <c r="H40" s="82" t="e">
        <f>#REF!*1.054</f>
        <v>#REF!</v>
      </c>
      <c r="I40" s="79"/>
      <c r="J40" s="29" t="s">
        <v>78</v>
      </c>
    </row>
    <row r="41" spans="1:10" ht="15" hidden="1" customHeight="1" x14ac:dyDescent="0.25">
      <c r="A41" s="30" t="s">
        <v>29</v>
      </c>
      <c r="B41" s="32">
        <v>60.7</v>
      </c>
      <c r="C41" s="32">
        <f t="shared" si="5"/>
        <v>9.7000000000000028</v>
      </c>
      <c r="D41" s="32">
        <v>70.400000000000006</v>
      </c>
      <c r="E41" s="33">
        <v>2</v>
      </c>
      <c r="F41" s="75" t="s">
        <v>74</v>
      </c>
      <c r="G41" s="32" t="s">
        <v>51</v>
      </c>
      <c r="H41" s="107" t="e">
        <f>#REF!*1.054</f>
        <v>#REF!</v>
      </c>
      <c r="I41" s="108"/>
      <c r="J41" s="83" t="s">
        <v>78</v>
      </c>
    </row>
    <row r="42" spans="1:10" ht="52.8" x14ac:dyDescent="0.25">
      <c r="A42" s="206">
        <v>10</v>
      </c>
      <c r="B42" s="237">
        <v>40.56</v>
      </c>
      <c r="C42" s="207">
        <f t="shared" si="5"/>
        <v>7.1899999999999977</v>
      </c>
      <c r="D42" s="237">
        <v>47.75</v>
      </c>
      <c r="E42" s="238">
        <v>1</v>
      </c>
      <c r="F42" s="239" t="s">
        <v>97</v>
      </c>
      <c r="G42" s="208" t="s">
        <v>51</v>
      </c>
      <c r="H42" s="240">
        <v>44408</v>
      </c>
      <c r="I42" s="241">
        <f t="shared" ref="I42:I44" si="7">H42-(10%*H42)</f>
        <v>39967.199999999997</v>
      </c>
      <c r="J42" s="209" t="s">
        <v>53</v>
      </c>
    </row>
    <row r="43" spans="1:10" ht="35.25" customHeight="1" x14ac:dyDescent="0.25">
      <c r="A43" s="25">
        <v>11</v>
      </c>
      <c r="B43" s="26">
        <v>47.81</v>
      </c>
      <c r="C43" s="42">
        <f t="shared" si="5"/>
        <v>8.5599999999999952</v>
      </c>
      <c r="D43" s="26">
        <v>56.37</v>
      </c>
      <c r="E43" s="27">
        <v>1</v>
      </c>
      <c r="F43" s="175" t="s">
        <v>91</v>
      </c>
      <c r="G43" s="28" t="s">
        <v>51</v>
      </c>
      <c r="H43" s="176">
        <v>58343</v>
      </c>
      <c r="I43" s="160">
        <v>52508</v>
      </c>
      <c r="J43" s="23" t="s">
        <v>53</v>
      </c>
    </row>
    <row r="44" spans="1:10" ht="21" customHeight="1" x14ac:dyDescent="0.25">
      <c r="A44" s="25">
        <v>12</v>
      </c>
      <c r="B44" s="150">
        <v>45.91</v>
      </c>
      <c r="C44" s="42">
        <f t="shared" si="5"/>
        <v>10.620000000000005</v>
      </c>
      <c r="D44" s="150">
        <v>56.53</v>
      </c>
      <c r="E44" s="151">
        <v>1</v>
      </c>
      <c r="F44" s="154" t="s">
        <v>72</v>
      </c>
      <c r="G44" s="152" t="s">
        <v>51</v>
      </c>
      <c r="H44" s="176">
        <v>63879</v>
      </c>
      <c r="I44" s="160">
        <f t="shared" si="7"/>
        <v>57491.1</v>
      </c>
      <c r="J44" s="153" t="s">
        <v>53</v>
      </c>
    </row>
    <row r="45" spans="1:10" ht="15" hidden="1" customHeight="1" x14ac:dyDescent="0.25">
      <c r="A45" s="30" t="s">
        <v>30</v>
      </c>
      <c r="B45" s="32">
        <v>73.28</v>
      </c>
      <c r="C45" s="32">
        <f t="shared" si="5"/>
        <v>11.700000000000003</v>
      </c>
      <c r="D45" s="32">
        <v>84.98</v>
      </c>
      <c r="E45" s="33">
        <v>2</v>
      </c>
      <c r="F45" s="81" t="s">
        <v>73</v>
      </c>
      <c r="G45" s="32" t="s">
        <v>51</v>
      </c>
      <c r="H45" s="82" t="e">
        <f>#REF!*1.054</f>
        <v>#REF!</v>
      </c>
      <c r="I45" s="79"/>
      <c r="J45" s="83" t="s">
        <v>54</v>
      </c>
    </row>
    <row r="46" spans="1:10" ht="24.75" customHeight="1" x14ac:dyDescent="0.25">
      <c r="A46" s="25">
        <v>13</v>
      </c>
      <c r="B46" s="28">
        <v>46.31</v>
      </c>
      <c r="C46" s="42">
        <f>D46-B46</f>
        <v>8.7999999999999972</v>
      </c>
      <c r="D46" s="28">
        <v>55.11</v>
      </c>
      <c r="E46" s="85">
        <v>1</v>
      </c>
      <c r="F46" s="220" t="s">
        <v>72</v>
      </c>
      <c r="G46" s="28" t="s">
        <v>51</v>
      </c>
      <c r="H46" s="176">
        <v>62274</v>
      </c>
      <c r="I46" s="160">
        <f>H46-(10%*H46)</f>
        <v>56046.6</v>
      </c>
      <c r="J46" s="23" t="s">
        <v>53</v>
      </c>
    </row>
    <row r="47" spans="1:10" s="45" customFormat="1" ht="14.25" hidden="1" customHeight="1" x14ac:dyDescent="0.25">
      <c r="A47" s="35" t="s">
        <v>31</v>
      </c>
      <c r="B47" s="32">
        <v>45.91</v>
      </c>
      <c r="C47" s="18">
        <f t="shared" ref="C47:C54" si="8">D47-B47</f>
        <v>7.3300000000000054</v>
      </c>
      <c r="D47" s="32">
        <v>53.24</v>
      </c>
      <c r="E47" s="19">
        <v>1</v>
      </c>
      <c r="F47" s="76" t="s">
        <v>73</v>
      </c>
      <c r="G47" s="18" t="s">
        <v>51</v>
      </c>
      <c r="H47" s="82" t="e">
        <f>#REF!*1.054</f>
        <v>#REF!</v>
      </c>
      <c r="I47" s="79"/>
      <c r="J47" s="29" t="s">
        <v>78</v>
      </c>
    </row>
    <row r="48" spans="1:10" ht="21.75" customHeight="1" x14ac:dyDescent="0.25">
      <c r="A48" s="25">
        <v>14</v>
      </c>
      <c r="B48" s="28">
        <v>46.38</v>
      </c>
      <c r="C48" s="42">
        <f t="shared" si="8"/>
        <v>8.82</v>
      </c>
      <c r="D48" s="28">
        <v>55.2</v>
      </c>
      <c r="E48" s="85" t="s">
        <v>75</v>
      </c>
      <c r="F48" s="149" t="s">
        <v>72</v>
      </c>
      <c r="G48" s="28" t="s">
        <v>51</v>
      </c>
      <c r="H48" s="177">
        <v>62376</v>
      </c>
      <c r="I48" s="160">
        <f t="shared" ref="I48:I54" si="9">H48-(10%*H48)</f>
        <v>56138.400000000001</v>
      </c>
      <c r="J48" s="23" t="s">
        <v>53</v>
      </c>
    </row>
    <row r="49" spans="1:10" ht="21.75" customHeight="1" x14ac:dyDescent="0.25">
      <c r="A49" s="25">
        <v>15</v>
      </c>
      <c r="B49" s="28">
        <v>49.62</v>
      </c>
      <c r="C49" s="42">
        <f t="shared" ref="C49:C51" si="10">D49-B49</f>
        <v>9.25</v>
      </c>
      <c r="D49" s="28">
        <v>58.87</v>
      </c>
      <c r="E49" s="85">
        <v>1</v>
      </c>
      <c r="F49" s="149" t="s">
        <v>72</v>
      </c>
      <c r="G49" s="28" t="s">
        <v>51</v>
      </c>
      <c r="H49" s="177">
        <v>60930</v>
      </c>
      <c r="I49" s="160">
        <f t="shared" si="9"/>
        <v>54837</v>
      </c>
      <c r="J49" s="23" t="s">
        <v>53</v>
      </c>
    </row>
    <row r="50" spans="1:10" ht="21.75" customHeight="1" x14ac:dyDescent="0.25">
      <c r="A50" s="25">
        <v>16</v>
      </c>
      <c r="B50" s="28">
        <v>49.46</v>
      </c>
      <c r="C50" s="42">
        <f t="shared" si="10"/>
        <v>9.2199999999999989</v>
      </c>
      <c r="D50" s="28">
        <v>58.68</v>
      </c>
      <c r="E50" s="85">
        <v>1</v>
      </c>
      <c r="F50" s="149" t="s">
        <v>72</v>
      </c>
      <c r="G50" s="28" t="s">
        <v>51</v>
      </c>
      <c r="H50" s="177">
        <v>60734</v>
      </c>
      <c r="I50" s="160">
        <f t="shared" si="9"/>
        <v>54660.6</v>
      </c>
      <c r="J50" s="23" t="s">
        <v>53</v>
      </c>
    </row>
    <row r="51" spans="1:10" ht="21.75" customHeight="1" x14ac:dyDescent="0.25">
      <c r="A51" s="206">
        <v>17</v>
      </c>
      <c r="B51" s="208">
        <v>34.08</v>
      </c>
      <c r="C51" s="210">
        <f t="shared" si="10"/>
        <v>6.3500000000000014</v>
      </c>
      <c r="D51" s="208">
        <v>40.43</v>
      </c>
      <c r="E51" s="234" t="s">
        <v>75</v>
      </c>
      <c r="F51" s="235" t="s">
        <v>72</v>
      </c>
      <c r="G51" s="208" t="s">
        <v>51</v>
      </c>
      <c r="H51" s="236">
        <v>37560</v>
      </c>
      <c r="I51" s="211">
        <f t="shared" si="9"/>
        <v>33804</v>
      </c>
      <c r="J51" s="209" t="s">
        <v>53</v>
      </c>
    </row>
    <row r="52" spans="1:10" s="6" customFormat="1" ht="15" customHeight="1" x14ac:dyDescent="0.3">
      <c r="A52" s="99" t="s">
        <v>93</v>
      </c>
      <c r="B52" s="97"/>
      <c r="C52" s="173"/>
      <c r="D52" s="97"/>
      <c r="E52" s="97"/>
      <c r="F52" s="97"/>
      <c r="G52" s="97"/>
      <c r="H52" s="178"/>
      <c r="I52" s="182"/>
      <c r="J52" s="100"/>
    </row>
    <row r="53" spans="1:10" ht="52.8" x14ac:dyDescent="0.25">
      <c r="A53" s="84">
        <v>18</v>
      </c>
      <c r="B53" s="28">
        <v>40.56</v>
      </c>
      <c r="C53" s="42">
        <f>D53-B53</f>
        <v>7.1899999999999977</v>
      </c>
      <c r="D53" s="28">
        <v>47.75</v>
      </c>
      <c r="E53" s="85">
        <v>1</v>
      </c>
      <c r="F53" s="175" t="s">
        <v>97</v>
      </c>
      <c r="G53" s="28" t="s">
        <v>51</v>
      </c>
      <c r="H53" s="181">
        <v>49420</v>
      </c>
      <c r="I53" s="160">
        <f t="shared" si="9"/>
        <v>44478</v>
      </c>
      <c r="J53" s="23" t="s">
        <v>53</v>
      </c>
    </row>
    <row r="54" spans="1:10" ht="24.75" customHeight="1" x14ac:dyDescent="0.25">
      <c r="A54" s="25">
        <v>19</v>
      </c>
      <c r="B54" s="26">
        <v>47.81</v>
      </c>
      <c r="C54" s="42">
        <f t="shared" si="8"/>
        <v>8.5599999999999952</v>
      </c>
      <c r="D54" s="26">
        <v>56.37</v>
      </c>
      <c r="E54" s="27">
        <v>1</v>
      </c>
      <c r="F54" s="175" t="s">
        <v>91</v>
      </c>
      <c r="G54" s="28" t="s">
        <v>51</v>
      </c>
      <c r="H54" s="102">
        <v>67080</v>
      </c>
      <c r="I54" s="160">
        <f t="shared" si="9"/>
        <v>60372</v>
      </c>
      <c r="J54" s="23" t="s">
        <v>53</v>
      </c>
    </row>
    <row r="55" spans="1:10" ht="27" hidden="1" customHeight="1" x14ac:dyDescent="0.25">
      <c r="A55" s="30" t="s">
        <v>32</v>
      </c>
      <c r="B55" s="32">
        <v>37.51</v>
      </c>
      <c r="C55" s="32">
        <f t="shared" ref="C55:C63" si="11">D55-B55</f>
        <v>5.990000000000002</v>
      </c>
      <c r="D55" s="32">
        <v>43.5</v>
      </c>
      <c r="E55" s="33">
        <v>1</v>
      </c>
      <c r="F55" s="75" t="s">
        <v>74</v>
      </c>
      <c r="G55" s="32" t="s">
        <v>51</v>
      </c>
      <c r="H55" s="139" t="s">
        <v>81</v>
      </c>
      <c r="I55" s="118"/>
      <c r="J55" s="83" t="s">
        <v>54</v>
      </c>
    </row>
    <row r="56" spans="1:10" ht="15" hidden="1" customHeight="1" x14ac:dyDescent="0.25">
      <c r="A56" s="30" t="s">
        <v>33</v>
      </c>
      <c r="B56" s="32">
        <v>37.51</v>
      </c>
      <c r="C56" s="32">
        <f t="shared" si="11"/>
        <v>5.990000000000002</v>
      </c>
      <c r="D56" s="32">
        <v>43.5</v>
      </c>
      <c r="E56" s="33">
        <v>1</v>
      </c>
      <c r="F56" s="75" t="s">
        <v>74</v>
      </c>
      <c r="G56" s="32" t="s">
        <v>51</v>
      </c>
      <c r="H56" s="112" t="e">
        <f>#REF!*1.054</f>
        <v>#REF!</v>
      </c>
      <c r="I56" s="108"/>
      <c r="J56" s="83" t="s">
        <v>78</v>
      </c>
    </row>
    <row r="57" spans="1:10" ht="27" hidden="1" customHeight="1" x14ac:dyDescent="0.25">
      <c r="A57" s="30" t="s">
        <v>34</v>
      </c>
      <c r="B57" s="32">
        <v>41.24</v>
      </c>
      <c r="C57" s="32">
        <f t="shared" si="11"/>
        <v>6.5899999999999963</v>
      </c>
      <c r="D57" s="32">
        <v>47.83</v>
      </c>
      <c r="E57" s="33">
        <v>1</v>
      </c>
      <c r="F57" s="75" t="s">
        <v>74</v>
      </c>
      <c r="G57" s="32" t="s">
        <v>51</v>
      </c>
      <c r="H57" s="107">
        <v>60796</v>
      </c>
      <c r="I57" s="118"/>
      <c r="J57" s="83" t="s">
        <v>54</v>
      </c>
    </row>
    <row r="58" spans="1:10" s="80" customFormat="1" x14ac:dyDescent="0.25">
      <c r="A58" s="41">
        <v>20</v>
      </c>
      <c r="B58" s="42">
        <v>47.94</v>
      </c>
      <c r="C58" s="42">
        <f t="shared" si="11"/>
        <v>8.5900000000000034</v>
      </c>
      <c r="D58" s="42">
        <v>56.53</v>
      </c>
      <c r="E58" s="43">
        <v>1</v>
      </c>
      <c r="F58" s="149" t="s">
        <v>72</v>
      </c>
      <c r="G58" s="42" t="s">
        <v>51</v>
      </c>
      <c r="H58" s="102">
        <v>70097</v>
      </c>
      <c r="I58" s="160">
        <f t="shared" ref="I58:I60" si="12">H58-(10%*H58)</f>
        <v>63087.3</v>
      </c>
      <c r="J58" s="23" t="s">
        <v>53</v>
      </c>
    </row>
    <row r="59" spans="1:10" x14ac:dyDescent="0.25">
      <c r="A59" s="84">
        <v>21</v>
      </c>
      <c r="B59" s="28">
        <v>46.31</v>
      </c>
      <c r="C59" s="42">
        <f t="shared" si="11"/>
        <v>8.7999999999999972</v>
      </c>
      <c r="D59" s="28">
        <v>55.11</v>
      </c>
      <c r="E59" s="85">
        <v>1</v>
      </c>
      <c r="F59" s="221" t="s">
        <v>72</v>
      </c>
      <c r="G59" s="28" t="s">
        <v>51</v>
      </c>
      <c r="H59" s="103">
        <v>68336</v>
      </c>
      <c r="I59" s="160">
        <f t="shared" si="12"/>
        <v>61502.400000000001</v>
      </c>
      <c r="J59" s="23" t="s">
        <v>53</v>
      </c>
    </row>
    <row r="60" spans="1:10" ht="15" customHeight="1" x14ac:dyDescent="0.25">
      <c r="A60" s="132">
        <v>22</v>
      </c>
      <c r="B60" s="22">
        <v>46.38</v>
      </c>
      <c r="C60" s="42">
        <f t="shared" si="11"/>
        <v>8.82</v>
      </c>
      <c r="D60" s="22">
        <v>55.2</v>
      </c>
      <c r="E60" s="133" t="s">
        <v>75</v>
      </c>
      <c r="F60" s="91" t="s">
        <v>72</v>
      </c>
      <c r="G60" s="22" t="s">
        <v>51</v>
      </c>
      <c r="H60" s="103">
        <v>68448</v>
      </c>
      <c r="I60" s="160">
        <f t="shared" si="12"/>
        <v>61603.199999999997</v>
      </c>
      <c r="J60" s="23" t="s">
        <v>53</v>
      </c>
    </row>
    <row r="61" spans="1:10" s="45" customFormat="1" ht="15" hidden="1" customHeight="1" x14ac:dyDescent="0.25">
      <c r="A61" s="37" t="s">
        <v>35</v>
      </c>
      <c r="B61" s="15">
        <v>48.38</v>
      </c>
      <c r="C61" s="15">
        <f t="shared" si="11"/>
        <v>7.7299999999999969</v>
      </c>
      <c r="D61" s="15">
        <v>56.11</v>
      </c>
      <c r="E61" s="16">
        <v>1</v>
      </c>
      <c r="F61" s="88" t="s">
        <v>76</v>
      </c>
      <c r="G61" s="15" t="s">
        <v>51</v>
      </c>
      <c r="H61" s="82" t="e">
        <f>#REF!*1.054</f>
        <v>#REF!</v>
      </c>
      <c r="I61" s="79"/>
      <c r="J61" s="29" t="s">
        <v>78</v>
      </c>
    </row>
    <row r="62" spans="1:10" s="45" customFormat="1" ht="15" hidden="1" customHeight="1" x14ac:dyDescent="0.25">
      <c r="A62" s="34" t="s">
        <v>36</v>
      </c>
      <c r="B62" s="12">
        <v>48.39</v>
      </c>
      <c r="C62" s="12">
        <f t="shared" si="11"/>
        <v>7.7299999999999969</v>
      </c>
      <c r="D62" s="12">
        <v>56.12</v>
      </c>
      <c r="E62" s="13">
        <v>1</v>
      </c>
      <c r="F62" s="88" t="s">
        <v>76</v>
      </c>
      <c r="G62" s="12" t="s">
        <v>51</v>
      </c>
      <c r="H62" s="82" t="e">
        <f>#REF!*1.054</f>
        <v>#REF!</v>
      </c>
      <c r="I62" s="79"/>
      <c r="J62" s="29" t="s">
        <v>78</v>
      </c>
    </row>
    <row r="63" spans="1:10" ht="42.75" customHeight="1" x14ac:dyDescent="0.25">
      <c r="A63" s="24">
        <v>23</v>
      </c>
      <c r="B63" s="20">
        <v>49.62</v>
      </c>
      <c r="C63" s="42">
        <f t="shared" si="11"/>
        <v>9.25</v>
      </c>
      <c r="D63" s="20">
        <v>58.87</v>
      </c>
      <c r="E63" s="21">
        <v>1</v>
      </c>
      <c r="F63" s="188" t="s">
        <v>96</v>
      </c>
      <c r="G63" s="22" t="s">
        <v>51</v>
      </c>
      <c r="H63" s="103">
        <v>66523</v>
      </c>
      <c r="I63" s="160">
        <f t="shared" ref="I63:I65" si="13">H63-(10%*H63)</f>
        <v>59870.7</v>
      </c>
      <c r="J63" s="23" t="s">
        <v>53</v>
      </c>
    </row>
    <row r="64" spans="1:10" ht="49.5" customHeight="1" x14ac:dyDescent="0.25">
      <c r="A64" s="24">
        <v>24</v>
      </c>
      <c r="B64" s="20">
        <v>49.46</v>
      </c>
      <c r="C64" s="42">
        <f t="shared" ref="C64:C65" si="14">D64-B64</f>
        <v>9.2199999999999989</v>
      </c>
      <c r="D64" s="20">
        <v>58.68</v>
      </c>
      <c r="E64" s="21">
        <v>1</v>
      </c>
      <c r="F64" s="188" t="s">
        <v>96</v>
      </c>
      <c r="G64" s="22" t="s">
        <v>51</v>
      </c>
      <c r="H64" s="103">
        <v>66602</v>
      </c>
      <c r="I64" s="160">
        <f t="shared" si="13"/>
        <v>59941.8</v>
      </c>
      <c r="J64" s="23" t="s">
        <v>53</v>
      </c>
    </row>
    <row r="65" spans="1:12" ht="45.75" customHeight="1" x14ac:dyDescent="0.25">
      <c r="A65" s="24">
        <v>25</v>
      </c>
      <c r="B65" s="20">
        <v>43.32</v>
      </c>
      <c r="C65" s="42">
        <f t="shared" si="14"/>
        <v>8.0799999999999983</v>
      </c>
      <c r="D65" s="20">
        <v>51.4</v>
      </c>
      <c r="E65" s="21" t="s">
        <v>75</v>
      </c>
      <c r="F65" s="188" t="s">
        <v>96</v>
      </c>
      <c r="G65" s="22" t="s">
        <v>51</v>
      </c>
      <c r="H65" s="103">
        <v>53199</v>
      </c>
      <c r="I65" s="160">
        <f t="shared" si="13"/>
        <v>47879.1</v>
      </c>
      <c r="J65" s="23" t="s">
        <v>53</v>
      </c>
    </row>
    <row r="66" spans="1:12" s="6" customFormat="1" ht="15" customHeight="1" x14ac:dyDescent="0.3">
      <c r="A66" s="96" t="s">
        <v>94</v>
      </c>
      <c r="B66" s="97"/>
      <c r="C66" s="173"/>
      <c r="D66" s="97"/>
      <c r="E66" s="97"/>
      <c r="F66" s="97"/>
      <c r="G66" s="97"/>
      <c r="H66" s="101"/>
      <c r="I66" s="183"/>
      <c r="J66" s="98"/>
    </row>
    <row r="67" spans="1:12" ht="15" hidden="1" customHeight="1" x14ac:dyDescent="0.25">
      <c r="A67" s="38" t="s">
        <v>37</v>
      </c>
      <c r="B67" s="32">
        <v>37.659999999999997</v>
      </c>
      <c r="C67" s="32">
        <f t="shared" ref="C67:C74" si="15">D67-B67</f>
        <v>6.0200000000000031</v>
      </c>
      <c r="D67" s="32">
        <v>43.68</v>
      </c>
      <c r="E67" s="33">
        <v>1</v>
      </c>
      <c r="F67" s="75" t="s">
        <v>74</v>
      </c>
      <c r="G67" s="32" t="s">
        <v>51</v>
      </c>
      <c r="H67" s="107" t="e">
        <f>#REF!*1.054</f>
        <v>#REF!</v>
      </c>
      <c r="I67" s="111"/>
      <c r="J67" s="83" t="s">
        <v>54</v>
      </c>
    </row>
    <row r="68" spans="1:12" ht="39.6" x14ac:dyDescent="0.25">
      <c r="A68" s="24">
        <v>26</v>
      </c>
      <c r="B68" s="20">
        <v>40.56</v>
      </c>
      <c r="C68" s="42">
        <f t="shared" si="15"/>
        <v>7.1400000000000006</v>
      </c>
      <c r="D68" s="20">
        <v>47.7</v>
      </c>
      <c r="E68" s="21">
        <v>1</v>
      </c>
      <c r="F68" s="188" t="s">
        <v>96</v>
      </c>
      <c r="G68" s="22" t="s">
        <v>51</v>
      </c>
      <c r="H68" s="103">
        <v>54140</v>
      </c>
      <c r="I68" s="160">
        <f t="shared" ref="I68:I70" si="16">H68-(10%*H68)</f>
        <v>48726</v>
      </c>
      <c r="J68" s="23" t="s">
        <v>53</v>
      </c>
    </row>
    <row r="69" spans="1:12" ht="32.25" customHeight="1" x14ac:dyDescent="0.25">
      <c r="A69" s="24">
        <v>27</v>
      </c>
      <c r="B69" s="20">
        <v>47.81</v>
      </c>
      <c r="C69" s="42">
        <f t="shared" ref="C69:C70" si="17">D69-B69</f>
        <v>8.5599999999999952</v>
      </c>
      <c r="D69" s="20">
        <v>56.37</v>
      </c>
      <c r="E69" s="21">
        <v>1</v>
      </c>
      <c r="F69" s="91" t="s">
        <v>72</v>
      </c>
      <c r="G69" s="22" t="s">
        <v>51</v>
      </c>
      <c r="H69" s="103">
        <v>75818</v>
      </c>
      <c r="I69" s="160">
        <f t="shared" si="16"/>
        <v>68236.2</v>
      </c>
      <c r="J69" s="23" t="s">
        <v>53</v>
      </c>
    </row>
    <row r="70" spans="1:12" ht="26.25" customHeight="1" x14ac:dyDescent="0.25">
      <c r="A70" s="24">
        <v>28</v>
      </c>
      <c r="B70" s="20">
        <v>48</v>
      </c>
      <c r="C70" s="42">
        <f t="shared" si="17"/>
        <v>8.5300000000000011</v>
      </c>
      <c r="D70" s="20">
        <v>56.53</v>
      </c>
      <c r="E70" s="21">
        <v>1</v>
      </c>
      <c r="F70" s="91" t="s">
        <v>72</v>
      </c>
      <c r="G70" s="22" t="s">
        <v>51</v>
      </c>
      <c r="H70" s="103">
        <v>76033</v>
      </c>
      <c r="I70" s="160">
        <f t="shared" si="16"/>
        <v>68429.7</v>
      </c>
      <c r="J70" s="23" t="s">
        <v>53</v>
      </c>
    </row>
    <row r="71" spans="1:12" ht="31.5" hidden="1" customHeight="1" x14ac:dyDescent="0.25">
      <c r="A71" s="38" t="s">
        <v>38</v>
      </c>
      <c r="B71" s="32">
        <v>41.24</v>
      </c>
      <c r="C71" s="32">
        <f t="shared" si="15"/>
        <v>6.5899999999999963</v>
      </c>
      <c r="D71" s="32">
        <v>47.83</v>
      </c>
      <c r="E71" s="33">
        <v>1</v>
      </c>
      <c r="F71" s="75" t="s">
        <v>74</v>
      </c>
      <c r="G71" s="32" t="s">
        <v>51</v>
      </c>
      <c r="H71" s="107">
        <v>61360</v>
      </c>
      <c r="I71" s="118"/>
      <c r="J71" s="83" t="s">
        <v>54</v>
      </c>
    </row>
    <row r="72" spans="1:12" s="45" customFormat="1" ht="15" hidden="1" customHeight="1" x14ac:dyDescent="0.25">
      <c r="A72" s="37" t="s">
        <v>39</v>
      </c>
      <c r="B72" s="15">
        <v>37.659999999999997</v>
      </c>
      <c r="C72" s="15">
        <f t="shared" si="15"/>
        <v>6.0200000000000031</v>
      </c>
      <c r="D72" s="15">
        <v>43.68</v>
      </c>
      <c r="E72" s="16">
        <v>1</v>
      </c>
      <c r="F72" s="75" t="s">
        <v>74</v>
      </c>
      <c r="G72" s="15" t="s">
        <v>51</v>
      </c>
      <c r="H72" s="82" t="e">
        <f>#REF!*1.054</f>
        <v>#REF!</v>
      </c>
      <c r="I72" s="79"/>
      <c r="J72" s="29" t="s">
        <v>78</v>
      </c>
    </row>
    <row r="73" spans="1:12" s="45" customFormat="1" ht="15" hidden="1" customHeight="1" x14ac:dyDescent="0.25">
      <c r="A73" s="34" t="s">
        <v>40</v>
      </c>
      <c r="B73" s="12">
        <v>76.319999999999993</v>
      </c>
      <c r="C73" s="12">
        <f t="shared" si="15"/>
        <v>12.200000000000003</v>
      </c>
      <c r="D73" s="12">
        <v>88.52</v>
      </c>
      <c r="E73" s="13">
        <v>2</v>
      </c>
      <c r="F73" s="89" t="s">
        <v>0</v>
      </c>
      <c r="G73" s="12" t="s">
        <v>51</v>
      </c>
      <c r="H73" s="82" t="e">
        <f>#REF!*1.054</f>
        <v>#REF!</v>
      </c>
      <c r="I73" s="79"/>
      <c r="J73" s="29" t="s">
        <v>78</v>
      </c>
    </row>
    <row r="74" spans="1:12" ht="15" hidden="1" customHeight="1" x14ac:dyDescent="0.25">
      <c r="A74" s="30" t="s">
        <v>41</v>
      </c>
      <c r="B74" s="32">
        <v>96.77</v>
      </c>
      <c r="C74" s="32">
        <f t="shared" si="15"/>
        <v>15.469999999999999</v>
      </c>
      <c r="D74" s="32">
        <v>112.24</v>
      </c>
      <c r="E74" s="33">
        <v>2</v>
      </c>
      <c r="F74" s="105" t="s">
        <v>72</v>
      </c>
      <c r="G74" s="32" t="s">
        <v>51</v>
      </c>
      <c r="H74" s="107" t="e">
        <f>#REF!*1.054</f>
        <v>#REF!</v>
      </c>
      <c r="I74" s="111"/>
      <c r="J74" s="83" t="s">
        <v>79</v>
      </c>
    </row>
    <row r="75" spans="1:12" ht="36.75" customHeight="1" x14ac:dyDescent="0.25">
      <c r="A75" s="24">
        <v>29</v>
      </c>
      <c r="B75" s="20">
        <v>43.01</v>
      </c>
      <c r="C75" s="42">
        <f t="shared" ref="C75:C78" si="18">D75-B75</f>
        <v>8.14</v>
      </c>
      <c r="D75" s="20">
        <v>51.15</v>
      </c>
      <c r="E75" s="21" t="s">
        <v>75</v>
      </c>
      <c r="F75" s="91" t="s">
        <v>72</v>
      </c>
      <c r="G75" s="22" t="s">
        <v>51</v>
      </c>
      <c r="H75" s="103">
        <v>71619</v>
      </c>
      <c r="I75" s="160">
        <f t="shared" ref="I75:I79" si="19">H75-(10%*H75)</f>
        <v>64457.1</v>
      </c>
      <c r="J75" s="23" t="s">
        <v>53</v>
      </c>
      <c r="L75" s="127"/>
    </row>
    <row r="76" spans="1:12" ht="24.75" customHeight="1" x14ac:dyDescent="0.25">
      <c r="A76" s="24">
        <v>30</v>
      </c>
      <c r="B76" s="20">
        <v>46.38</v>
      </c>
      <c r="C76" s="42">
        <f t="shared" si="18"/>
        <v>8.82</v>
      </c>
      <c r="D76" s="20">
        <v>55.2</v>
      </c>
      <c r="E76" s="21" t="s">
        <v>75</v>
      </c>
      <c r="F76" s="91" t="s">
        <v>72</v>
      </c>
      <c r="G76" s="22" t="s">
        <v>51</v>
      </c>
      <c r="H76" s="103">
        <v>77280</v>
      </c>
      <c r="I76" s="160">
        <f t="shared" si="19"/>
        <v>69552</v>
      </c>
      <c r="J76" s="23" t="s">
        <v>53</v>
      </c>
    </row>
    <row r="77" spans="1:12" s="45" customFormat="1" ht="47.25" customHeight="1" x14ac:dyDescent="0.25">
      <c r="A77" s="24">
        <v>31</v>
      </c>
      <c r="B77" s="20">
        <v>49.62</v>
      </c>
      <c r="C77" s="42">
        <f t="shared" si="18"/>
        <v>9.25</v>
      </c>
      <c r="D77" s="20">
        <v>58.87</v>
      </c>
      <c r="E77" s="21">
        <v>1</v>
      </c>
      <c r="F77" s="188" t="s">
        <v>96</v>
      </c>
      <c r="G77" s="22" t="s">
        <v>51</v>
      </c>
      <c r="H77" s="103">
        <v>73000</v>
      </c>
      <c r="I77" s="160">
        <f t="shared" si="19"/>
        <v>65700</v>
      </c>
      <c r="J77" s="23" t="s">
        <v>53</v>
      </c>
      <c r="K77" s="80"/>
    </row>
    <row r="78" spans="1:12" ht="43.5" customHeight="1" x14ac:dyDescent="0.25">
      <c r="A78" s="24">
        <v>32</v>
      </c>
      <c r="B78" s="20">
        <v>49.46</v>
      </c>
      <c r="C78" s="42">
        <f t="shared" si="18"/>
        <v>9.2199999999999989</v>
      </c>
      <c r="D78" s="20">
        <v>58.68</v>
      </c>
      <c r="E78" s="21">
        <v>1</v>
      </c>
      <c r="F78" s="188" t="s">
        <v>96</v>
      </c>
      <c r="G78" s="22" t="s">
        <v>51</v>
      </c>
      <c r="H78" s="103">
        <v>72763</v>
      </c>
      <c r="I78" s="160">
        <f t="shared" si="19"/>
        <v>65486.7</v>
      </c>
      <c r="J78" s="23" t="s">
        <v>53</v>
      </c>
    </row>
    <row r="79" spans="1:12" ht="23.25" customHeight="1" x14ac:dyDescent="0.25">
      <c r="A79" s="24">
        <v>33</v>
      </c>
      <c r="B79" s="20">
        <v>43.32</v>
      </c>
      <c r="C79" s="42">
        <f t="shared" ref="C79" si="20">D79-B79</f>
        <v>8.0799999999999983</v>
      </c>
      <c r="D79" s="20">
        <v>51.4</v>
      </c>
      <c r="E79" s="21" t="s">
        <v>75</v>
      </c>
      <c r="F79" s="91" t="s">
        <v>72</v>
      </c>
      <c r="G79" s="22" t="s">
        <v>51</v>
      </c>
      <c r="H79" s="103">
        <v>58339</v>
      </c>
      <c r="I79" s="160">
        <f t="shared" si="19"/>
        <v>52505.1</v>
      </c>
      <c r="J79" s="23" t="s">
        <v>53</v>
      </c>
    </row>
    <row r="80" spans="1:12" s="6" customFormat="1" ht="15" customHeight="1" x14ac:dyDescent="0.3">
      <c r="A80" s="99" t="s">
        <v>60</v>
      </c>
      <c r="B80" s="97"/>
      <c r="C80" s="174"/>
      <c r="D80" s="97"/>
      <c r="E80" s="97"/>
      <c r="F80" s="97"/>
      <c r="G80" s="97"/>
      <c r="H80" s="101"/>
      <c r="I80" s="101"/>
      <c r="J80" s="100"/>
    </row>
    <row r="81" spans="1:10" ht="24.75" hidden="1" customHeight="1" x14ac:dyDescent="0.25">
      <c r="A81" s="120" t="s">
        <v>42</v>
      </c>
      <c r="B81" s="121">
        <v>37.659999999999997</v>
      </c>
      <c r="C81" s="121">
        <f t="shared" ref="C81:C84" si="21">D81-B81</f>
        <v>6.0200000000000031</v>
      </c>
      <c r="D81" s="121">
        <v>43.68</v>
      </c>
      <c r="E81" s="122">
        <v>1</v>
      </c>
      <c r="F81" s="123" t="s">
        <v>74</v>
      </c>
      <c r="G81" s="121" t="s">
        <v>51</v>
      </c>
      <c r="H81" s="130" t="e">
        <f>#REF!*1.054</f>
        <v>#REF!</v>
      </c>
      <c r="I81" s="131"/>
      <c r="J81" s="126" t="s">
        <v>54</v>
      </c>
    </row>
    <row r="82" spans="1:10" ht="39.6" x14ac:dyDescent="0.25">
      <c r="A82" s="24">
        <v>34</v>
      </c>
      <c r="B82" s="20">
        <v>36.049999999999997</v>
      </c>
      <c r="C82" s="152">
        <f t="shared" si="21"/>
        <v>6.1700000000000017</v>
      </c>
      <c r="D82" s="20">
        <v>42.22</v>
      </c>
      <c r="E82" s="21" t="s">
        <v>75</v>
      </c>
      <c r="F82" s="188" t="s">
        <v>96</v>
      </c>
      <c r="G82" s="22" t="s">
        <v>51</v>
      </c>
      <c r="H82" s="103">
        <v>56786</v>
      </c>
      <c r="I82" s="160">
        <f t="shared" ref="I82" si="22">H82-(10%*H82)</f>
        <v>51107.4</v>
      </c>
      <c r="J82" s="23" t="s">
        <v>53</v>
      </c>
    </row>
    <row r="83" spans="1:10" ht="15" hidden="1" customHeight="1" x14ac:dyDescent="0.25">
      <c r="A83" s="155" t="s">
        <v>43</v>
      </c>
      <c r="B83" s="156">
        <v>37.51</v>
      </c>
      <c r="C83" s="156">
        <f t="shared" si="21"/>
        <v>6</v>
      </c>
      <c r="D83" s="156">
        <v>43.51</v>
      </c>
      <c r="E83" s="90">
        <v>1</v>
      </c>
      <c r="F83" s="75" t="s">
        <v>74</v>
      </c>
      <c r="G83" s="156" t="s">
        <v>51</v>
      </c>
      <c r="H83" s="112">
        <v>54068</v>
      </c>
      <c r="I83" s="157"/>
      <c r="J83" s="83" t="s">
        <v>54</v>
      </c>
    </row>
    <row r="84" spans="1:10" ht="45" hidden="1" customHeight="1" x14ac:dyDescent="0.25">
      <c r="A84" s="140" t="s">
        <v>44</v>
      </c>
      <c r="B84" s="141">
        <v>37.51</v>
      </c>
      <c r="C84" s="141">
        <f t="shared" si="21"/>
        <v>6</v>
      </c>
      <c r="D84" s="141">
        <v>43.51</v>
      </c>
      <c r="E84" s="142">
        <v>1</v>
      </c>
      <c r="F84" s="143" t="s">
        <v>74</v>
      </c>
      <c r="G84" s="141" t="s">
        <v>51</v>
      </c>
      <c r="H84" s="144">
        <v>54068</v>
      </c>
      <c r="I84" s="145" t="s">
        <v>82</v>
      </c>
      <c r="J84" s="146" t="s">
        <v>54</v>
      </c>
    </row>
    <row r="85" spans="1:10" ht="15" customHeight="1" x14ac:dyDescent="0.25">
      <c r="A85" s="24">
        <v>35</v>
      </c>
      <c r="B85" s="20">
        <v>47.81</v>
      </c>
      <c r="C85" s="152">
        <f t="shared" ref="C85" si="23">D85-B85</f>
        <v>8.2299999999999969</v>
      </c>
      <c r="D85" s="20">
        <v>56.04</v>
      </c>
      <c r="E85" s="21">
        <v>1</v>
      </c>
      <c r="F85" s="91" t="s">
        <v>72</v>
      </c>
      <c r="G85" s="22" t="s">
        <v>51</v>
      </c>
      <c r="H85" s="103">
        <v>86862</v>
      </c>
      <c r="I85" s="160">
        <f t="shared" ref="I85" si="24">H85-(10%*H85)</f>
        <v>78175.8</v>
      </c>
      <c r="J85" s="23" t="s">
        <v>53</v>
      </c>
    </row>
    <row r="86" spans="1:10" ht="15" hidden="1" customHeight="1" x14ac:dyDescent="0.25">
      <c r="A86" s="120" t="s">
        <v>45</v>
      </c>
      <c r="B86" s="121">
        <v>37.67</v>
      </c>
      <c r="C86" s="121">
        <f t="shared" ref="C86:C93" si="25">D86-B86</f>
        <v>6.019999999999996</v>
      </c>
      <c r="D86" s="121">
        <v>43.69</v>
      </c>
      <c r="E86" s="122">
        <v>1</v>
      </c>
      <c r="F86" s="123" t="s">
        <v>74</v>
      </c>
      <c r="G86" s="121" t="s">
        <v>51</v>
      </c>
      <c r="H86" s="138">
        <v>54292</v>
      </c>
      <c r="I86" s="135"/>
      <c r="J86" s="126" t="s">
        <v>78</v>
      </c>
    </row>
    <row r="87" spans="1:10" ht="24.75" hidden="1" customHeight="1" x14ac:dyDescent="0.25">
      <c r="A87" s="120" t="s">
        <v>46</v>
      </c>
      <c r="B87" s="121">
        <v>76.319999999999993</v>
      </c>
      <c r="C87" s="121">
        <f t="shared" si="25"/>
        <v>12.200000000000003</v>
      </c>
      <c r="D87" s="121">
        <v>88.52</v>
      </c>
      <c r="E87" s="122">
        <v>2</v>
      </c>
      <c r="F87" s="134" t="s">
        <v>77</v>
      </c>
      <c r="G87" s="121" t="s">
        <v>51</v>
      </c>
      <c r="H87" s="135">
        <v>129687</v>
      </c>
      <c r="I87" s="135"/>
      <c r="J87" s="126" t="s">
        <v>78</v>
      </c>
    </row>
    <row r="88" spans="1:10" s="45" customFormat="1" ht="16.5" hidden="1" customHeight="1" x14ac:dyDescent="0.25">
      <c r="A88" s="30" t="s">
        <v>47</v>
      </c>
      <c r="B88" s="32">
        <v>96.77</v>
      </c>
      <c r="C88" s="32">
        <f t="shared" si="25"/>
        <v>15.469999999999999</v>
      </c>
      <c r="D88" s="32">
        <v>112.24</v>
      </c>
      <c r="E88" s="33">
        <v>2</v>
      </c>
      <c r="F88" s="87" t="s">
        <v>72</v>
      </c>
      <c r="G88" s="32" t="s">
        <v>51</v>
      </c>
      <c r="H88" s="107">
        <v>178145</v>
      </c>
      <c r="I88" s="108"/>
      <c r="J88" s="83" t="s">
        <v>85</v>
      </c>
    </row>
    <row r="89" spans="1:10" ht="15" customHeight="1" x14ac:dyDescent="0.25">
      <c r="A89" s="24">
        <v>36</v>
      </c>
      <c r="B89" s="20">
        <v>41.75</v>
      </c>
      <c r="C89" s="152">
        <f t="shared" si="25"/>
        <v>7.2000000000000028</v>
      </c>
      <c r="D89" s="20">
        <v>48.95</v>
      </c>
      <c r="E89" s="21">
        <v>1</v>
      </c>
      <c r="F89" s="91" t="s">
        <v>72</v>
      </c>
      <c r="G89" s="22" t="s">
        <v>51</v>
      </c>
      <c r="H89" s="103">
        <v>75873</v>
      </c>
      <c r="I89" s="160">
        <f t="shared" ref="I89:I93" si="26">H89-(10%*H89)</f>
        <v>68285.7</v>
      </c>
      <c r="J89" s="23" t="s">
        <v>53</v>
      </c>
    </row>
    <row r="90" spans="1:10" ht="15" customHeight="1" x14ac:dyDescent="0.25">
      <c r="A90" s="24">
        <v>37</v>
      </c>
      <c r="B90" s="20">
        <v>90.12</v>
      </c>
      <c r="C90" s="152">
        <f t="shared" ref="C90:C91" si="27">D90-B90</f>
        <v>16.599999999999994</v>
      </c>
      <c r="D90" s="20">
        <v>106.72</v>
      </c>
      <c r="E90" s="21">
        <v>2</v>
      </c>
      <c r="F90" s="91" t="s">
        <v>72</v>
      </c>
      <c r="G90" s="22" t="s">
        <v>51</v>
      </c>
      <c r="H90" s="103">
        <v>198499</v>
      </c>
      <c r="I90" s="160">
        <f t="shared" si="26"/>
        <v>178649.1</v>
      </c>
      <c r="J90" s="23" t="s">
        <v>53</v>
      </c>
    </row>
    <row r="91" spans="1:10" ht="39.6" x14ac:dyDescent="0.25">
      <c r="A91" s="24">
        <v>38</v>
      </c>
      <c r="B91" s="20">
        <v>49.62</v>
      </c>
      <c r="C91" s="152">
        <f t="shared" si="27"/>
        <v>9.25</v>
      </c>
      <c r="D91" s="20">
        <v>58.87</v>
      </c>
      <c r="E91" s="21">
        <v>1</v>
      </c>
      <c r="F91" s="188" t="s">
        <v>96</v>
      </c>
      <c r="G91" s="22" t="s">
        <v>51</v>
      </c>
      <c r="H91" s="103">
        <v>82418</v>
      </c>
      <c r="I91" s="160">
        <f t="shared" si="26"/>
        <v>74176.2</v>
      </c>
      <c r="J91" s="23" t="s">
        <v>53</v>
      </c>
    </row>
    <row r="92" spans="1:10" s="45" customFormat="1" ht="39.6" x14ac:dyDescent="0.25">
      <c r="A92" s="24">
        <v>39</v>
      </c>
      <c r="B92" s="20">
        <v>49.46</v>
      </c>
      <c r="C92" s="152">
        <f t="shared" si="25"/>
        <v>9.2199999999999989</v>
      </c>
      <c r="D92" s="20">
        <v>58.68</v>
      </c>
      <c r="E92" s="21">
        <v>1</v>
      </c>
      <c r="F92" s="188" t="s">
        <v>96</v>
      </c>
      <c r="G92" s="22" t="s">
        <v>51</v>
      </c>
      <c r="H92" s="103">
        <v>82152</v>
      </c>
      <c r="I92" s="160">
        <f t="shared" si="26"/>
        <v>73936.800000000003</v>
      </c>
      <c r="J92" s="23" t="s">
        <v>53</v>
      </c>
    </row>
    <row r="93" spans="1:10" ht="39.6" x14ac:dyDescent="0.25">
      <c r="A93" s="24">
        <v>40</v>
      </c>
      <c r="B93" s="20">
        <v>43.32</v>
      </c>
      <c r="C93" s="152">
        <f t="shared" si="25"/>
        <v>7.6000000000000014</v>
      </c>
      <c r="D93" s="20">
        <v>50.92</v>
      </c>
      <c r="E93" s="21" t="s">
        <v>75</v>
      </c>
      <c r="F93" s="188" t="s">
        <v>96</v>
      </c>
      <c r="G93" s="22" t="s">
        <v>51</v>
      </c>
      <c r="H93" s="103">
        <v>68487</v>
      </c>
      <c r="I93" s="160">
        <f t="shared" si="26"/>
        <v>61638.3</v>
      </c>
      <c r="J93" s="23" t="s">
        <v>53</v>
      </c>
    </row>
    <row r="94" spans="1:10" ht="24" hidden="1" customHeight="1" x14ac:dyDescent="0.25">
      <c r="A94" s="30" t="s">
        <v>48</v>
      </c>
      <c r="B94" s="32">
        <v>76.319999999999993</v>
      </c>
      <c r="C94" s="32">
        <f t="shared" ref="C94" si="28">D94-B94</f>
        <v>12.200000000000003</v>
      </c>
      <c r="D94" s="32">
        <v>88.52</v>
      </c>
      <c r="E94" s="33">
        <v>2</v>
      </c>
      <c r="F94" s="92" t="s">
        <v>77</v>
      </c>
      <c r="G94" s="32" t="s">
        <v>51</v>
      </c>
      <c r="H94" s="82" t="e">
        <f>#REF!*1.054</f>
        <v>#REF!</v>
      </c>
      <c r="I94" s="110"/>
      <c r="J94" s="83" t="s">
        <v>54</v>
      </c>
    </row>
    <row r="95" spans="1:10" s="6" customFormat="1" ht="15" customHeight="1" x14ac:dyDescent="0.3">
      <c r="A95" s="99" t="s">
        <v>61</v>
      </c>
      <c r="B95" s="97"/>
      <c r="C95" s="187"/>
      <c r="D95" s="97"/>
      <c r="E95" s="97"/>
      <c r="F95" s="97"/>
      <c r="G95" s="97"/>
      <c r="H95" s="101"/>
      <c r="I95" s="148"/>
      <c r="J95" s="100"/>
    </row>
    <row r="96" spans="1:10" ht="39.6" x14ac:dyDescent="0.25">
      <c r="A96" s="24">
        <v>41</v>
      </c>
      <c r="B96" s="20">
        <v>63.56</v>
      </c>
      <c r="C96" s="152">
        <f t="shared" ref="C96:C97" si="29">D96-B96</f>
        <v>11.370000000000005</v>
      </c>
      <c r="D96" s="20">
        <v>74.930000000000007</v>
      </c>
      <c r="E96" s="21">
        <v>1</v>
      </c>
      <c r="F96" s="188" t="s">
        <v>96</v>
      </c>
      <c r="G96" s="22" t="s">
        <v>51</v>
      </c>
      <c r="H96" s="103">
        <v>147238</v>
      </c>
      <c r="I96" s="160">
        <f t="shared" ref="I96:I98" si="30">H96-(10%*H96)</f>
        <v>132514.20000000001</v>
      </c>
      <c r="J96" s="23" t="s">
        <v>53</v>
      </c>
    </row>
    <row r="97" spans="1:10" ht="39.6" x14ac:dyDescent="0.25">
      <c r="A97" s="24">
        <v>42</v>
      </c>
      <c r="B97" s="20">
        <v>60.8</v>
      </c>
      <c r="C97" s="152">
        <f t="shared" si="29"/>
        <v>10.670000000000002</v>
      </c>
      <c r="D97" s="20">
        <v>71.47</v>
      </c>
      <c r="E97" s="21">
        <v>1</v>
      </c>
      <c r="F97" s="188" t="s">
        <v>96</v>
      </c>
      <c r="G97" s="22" t="s">
        <v>51</v>
      </c>
      <c r="H97" s="103">
        <v>125787</v>
      </c>
      <c r="I97" s="160">
        <f t="shared" si="30"/>
        <v>113208.3</v>
      </c>
      <c r="J97" s="23" t="s">
        <v>53</v>
      </c>
    </row>
    <row r="98" spans="1:10" ht="39.6" x14ac:dyDescent="0.25">
      <c r="A98" s="24">
        <v>43</v>
      </c>
      <c r="B98" s="20">
        <v>65.7</v>
      </c>
      <c r="C98" s="152">
        <f t="shared" ref="C98" si="31">D98-B98</f>
        <v>11.530000000000001</v>
      </c>
      <c r="D98" s="20">
        <v>77.23</v>
      </c>
      <c r="E98" s="21">
        <v>1</v>
      </c>
      <c r="F98" s="188" t="s">
        <v>96</v>
      </c>
      <c r="G98" s="22" t="s">
        <v>51</v>
      </c>
      <c r="H98" s="103">
        <v>151757</v>
      </c>
      <c r="I98" s="160">
        <f t="shared" si="30"/>
        <v>136581.29999999999</v>
      </c>
      <c r="J98" s="23" t="s">
        <v>53</v>
      </c>
    </row>
    <row r="99" spans="1:10" s="45" customFormat="1" ht="17.25" hidden="1" customHeight="1" x14ac:dyDescent="0.25">
      <c r="A99" s="37" t="s">
        <v>49</v>
      </c>
      <c r="B99" s="15">
        <v>45.77</v>
      </c>
      <c r="C99" s="15">
        <f t="shared" ref="C99:C100" si="32">D99-B99</f>
        <v>7.32</v>
      </c>
      <c r="D99" s="15">
        <v>53.09</v>
      </c>
      <c r="E99" s="16">
        <v>1</v>
      </c>
      <c r="F99" s="90" t="s">
        <v>72</v>
      </c>
      <c r="G99" s="15" t="s">
        <v>51</v>
      </c>
      <c r="H99" s="82" t="e">
        <f>#REF!*1.054</f>
        <v>#REF!</v>
      </c>
      <c r="I99" s="79"/>
      <c r="J99" s="29" t="s">
        <v>78</v>
      </c>
    </row>
    <row r="100" spans="1:10" s="45" customFormat="1" ht="15" hidden="1" customHeight="1" x14ac:dyDescent="0.25">
      <c r="A100" s="34" t="s">
        <v>50</v>
      </c>
      <c r="B100" s="12">
        <v>72.8</v>
      </c>
      <c r="C100" s="12">
        <f t="shared" si="32"/>
        <v>11.63000000000001</v>
      </c>
      <c r="D100" s="12">
        <v>84.43</v>
      </c>
      <c r="E100" s="13">
        <v>2</v>
      </c>
      <c r="F100" s="89" t="s">
        <v>72</v>
      </c>
      <c r="G100" s="12" t="s">
        <v>51</v>
      </c>
      <c r="H100" s="82" t="e">
        <f>#REF!*1.054</f>
        <v>#REF!</v>
      </c>
      <c r="I100" s="79"/>
      <c r="J100" s="159" t="s">
        <v>78</v>
      </c>
    </row>
    <row r="101" spans="1:10" s="45" customFormat="1" ht="15" customHeight="1" x14ac:dyDescent="0.25">
      <c r="A101" s="194"/>
      <c r="B101" s="195"/>
      <c r="C101" s="195"/>
      <c r="D101" s="195"/>
      <c r="E101" s="196"/>
      <c r="F101" s="198"/>
      <c r="G101" s="195"/>
      <c r="H101" s="197"/>
      <c r="I101" s="197"/>
      <c r="J101" s="199"/>
    </row>
    <row r="102" spans="1:10" s="45" customFormat="1" ht="15" customHeight="1" x14ac:dyDescent="0.25">
      <c r="A102" s="194"/>
      <c r="B102" s="195"/>
      <c r="C102" s="195"/>
      <c r="D102" s="195"/>
      <c r="E102" s="196"/>
      <c r="F102" s="198"/>
      <c r="G102" s="195"/>
      <c r="H102" s="197"/>
      <c r="I102" s="197"/>
      <c r="J102" s="199"/>
    </row>
    <row r="103" spans="1:10" s="45" customFormat="1" ht="15" customHeight="1" x14ac:dyDescent="0.25">
      <c r="A103" s="250" t="s">
        <v>95</v>
      </c>
      <c r="B103" s="251"/>
      <c r="C103" s="251"/>
      <c r="D103" s="251"/>
      <c r="E103" s="251"/>
      <c r="F103" s="251"/>
      <c r="G103" s="251"/>
      <c r="H103" s="251"/>
      <c r="I103" s="251"/>
      <c r="J103" s="252"/>
    </row>
    <row r="104" spans="1:10" s="193" customFormat="1" ht="55.2" x14ac:dyDescent="0.25">
      <c r="A104" s="190" t="s">
        <v>100</v>
      </c>
      <c r="B104" s="200" t="s">
        <v>101</v>
      </c>
      <c r="C104" s="200" t="s">
        <v>102</v>
      </c>
      <c r="D104" s="200" t="s">
        <v>103</v>
      </c>
      <c r="E104" s="200" t="s">
        <v>104</v>
      </c>
      <c r="F104" s="200" t="s">
        <v>105</v>
      </c>
      <c r="G104" s="253" t="s">
        <v>106</v>
      </c>
      <c r="H104" s="254"/>
      <c r="I104" s="254"/>
      <c r="J104" s="255"/>
    </row>
    <row r="105" spans="1:10" s="45" customFormat="1" ht="15" customHeight="1" x14ac:dyDescent="0.25">
      <c r="A105" s="24">
        <v>1</v>
      </c>
      <c r="B105" s="192">
        <v>-1</v>
      </c>
      <c r="C105" s="152">
        <v>15.41</v>
      </c>
      <c r="D105" s="20">
        <v>2.1800000000000002</v>
      </c>
      <c r="E105" s="20">
        <f>C105+D105</f>
        <v>17.59</v>
      </c>
      <c r="F105" s="201">
        <v>11961</v>
      </c>
      <c r="G105" s="256" t="s">
        <v>53</v>
      </c>
      <c r="H105" s="257"/>
      <c r="I105" s="257"/>
      <c r="J105" s="258"/>
    </row>
    <row r="106" spans="1:10" s="45" customFormat="1" ht="15" customHeight="1" x14ac:dyDescent="0.25">
      <c r="A106" s="24">
        <v>2</v>
      </c>
      <c r="B106" s="192">
        <v>-1</v>
      </c>
      <c r="C106" s="152">
        <v>15.41</v>
      </c>
      <c r="D106" s="20">
        <v>2.1800000000000002</v>
      </c>
      <c r="E106" s="20">
        <f t="shared" ref="E106:E114" si="33">C106+D106</f>
        <v>17.59</v>
      </c>
      <c r="F106" s="201">
        <v>11961</v>
      </c>
      <c r="G106" s="256" t="s">
        <v>53</v>
      </c>
      <c r="H106" s="257"/>
      <c r="I106" s="257"/>
      <c r="J106" s="258"/>
    </row>
    <row r="107" spans="1:10" s="45" customFormat="1" ht="15" customHeight="1" x14ac:dyDescent="0.25">
      <c r="A107" s="24">
        <v>3</v>
      </c>
      <c r="B107" s="192">
        <v>-1</v>
      </c>
      <c r="C107" s="152">
        <v>15.41</v>
      </c>
      <c r="D107" s="20">
        <v>2.1800000000000002</v>
      </c>
      <c r="E107" s="20">
        <f t="shared" si="33"/>
        <v>17.59</v>
      </c>
      <c r="F107" s="201">
        <v>11961</v>
      </c>
      <c r="G107" s="256" t="s">
        <v>53</v>
      </c>
      <c r="H107" s="257"/>
      <c r="I107" s="257"/>
      <c r="J107" s="258"/>
    </row>
    <row r="108" spans="1:10" s="45" customFormat="1" ht="15" customHeight="1" x14ac:dyDescent="0.25">
      <c r="A108" s="189" t="s">
        <v>98</v>
      </c>
      <c r="B108" s="192">
        <v>-1</v>
      </c>
      <c r="C108" s="152">
        <v>21.09</v>
      </c>
      <c r="D108" s="20">
        <v>2.98</v>
      </c>
      <c r="E108" s="20">
        <f t="shared" si="33"/>
        <v>24.07</v>
      </c>
      <c r="F108" s="201">
        <v>16368</v>
      </c>
      <c r="G108" s="256" t="s">
        <v>53</v>
      </c>
      <c r="H108" s="257"/>
      <c r="I108" s="257"/>
      <c r="J108" s="258"/>
    </row>
    <row r="109" spans="1:10" s="45" customFormat="1" ht="15" customHeight="1" x14ac:dyDescent="0.25">
      <c r="A109" s="24" t="s">
        <v>99</v>
      </c>
      <c r="B109" s="192">
        <v>-1</v>
      </c>
      <c r="C109" s="152">
        <v>25.78</v>
      </c>
      <c r="D109" s="20">
        <v>3.64</v>
      </c>
      <c r="E109" s="20">
        <f t="shared" si="33"/>
        <v>29.42</v>
      </c>
      <c r="F109" s="201">
        <v>20005</v>
      </c>
      <c r="G109" s="256" t="s">
        <v>53</v>
      </c>
      <c r="H109" s="257"/>
      <c r="I109" s="257"/>
      <c r="J109" s="258"/>
    </row>
    <row r="110" spans="1:10" s="45" customFormat="1" ht="15" customHeight="1" x14ac:dyDescent="0.25">
      <c r="A110" s="24">
        <v>8</v>
      </c>
      <c r="B110" s="192">
        <v>-1</v>
      </c>
      <c r="C110" s="152">
        <v>19.350000000000001</v>
      </c>
      <c r="D110" s="20">
        <v>2.73</v>
      </c>
      <c r="E110" s="20">
        <f t="shared" si="33"/>
        <v>22.080000000000002</v>
      </c>
      <c r="F110" s="201">
        <v>15014</v>
      </c>
      <c r="G110" s="256" t="s">
        <v>53</v>
      </c>
      <c r="H110" s="257"/>
      <c r="I110" s="257"/>
      <c r="J110" s="258"/>
    </row>
    <row r="111" spans="1:10" x14ac:dyDescent="0.25">
      <c r="A111" s="24">
        <v>9</v>
      </c>
      <c r="B111" s="192">
        <v>-1</v>
      </c>
      <c r="C111" s="152">
        <v>15.18</v>
      </c>
      <c r="D111" s="20">
        <v>2.14</v>
      </c>
      <c r="E111" s="20">
        <f t="shared" si="33"/>
        <v>17.32</v>
      </c>
      <c r="F111" s="201">
        <v>11777</v>
      </c>
      <c r="G111" s="256" t="s">
        <v>53</v>
      </c>
      <c r="H111" s="257"/>
      <c r="I111" s="257"/>
      <c r="J111" s="258"/>
    </row>
    <row r="112" spans="1:10" x14ac:dyDescent="0.25">
      <c r="A112" s="190">
        <v>10</v>
      </c>
      <c r="B112" s="192">
        <v>-1</v>
      </c>
      <c r="C112" s="152">
        <v>15.38</v>
      </c>
      <c r="D112" s="150">
        <v>2.17</v>
      </c>
      <c r="E112" s="20">
        <f t="shared" si="33"/>
        <v>17.55</v>
      </c>
      <c r="F112" s="202">
        <v>11934</v>
      </c>
      <c r="G112" s="259" t="s">
        <v>53</v>
      </c>
      <c r="H112" s="260"/>
      <c r="I112" s="260"/>
      <c r="J112" s="261"/>
    </row>
    <row r="113" spans="1:10" x14ac:dyDescent="0.25">
      <c r="A113" s="190">
        <v>11</v>
      </c>
      <c r="B113" s="192">
        <v>-1</v>
      </c>
      <c r="C113" s="152">
        <v>15.24</v>
      </c>
      <c r="D113" s="150">
        <v>2.15</v>
      </c>
      <c r="E113" s="20">
        <f t="shared" si="33"/>
        <v>17.39</v>
      </c>
      <c r="F113" s="202">
        <v>11825</v>
      </c>
      <c r="G113" s="259" t="s">
        <v>53</v>
      </c>
      <c r="H113" s="260"/>
      <c r="I113" s="260"/>
      <c r="J113" s="261"/>
    </row>
    <row r="114" spans="1:10" x14ac:dyDescent="0.25">
      <c r="A114" s="190">
        <v>12</v>
      </c>
      <c r="B114" s="192">
        <v>-1</v>
      </c>
      <c r="C114" s="152">
        <v>15.24</v>
      </c>
      <c r="D114" s="150">
        <v>2.15</v>
      </c>
      <c r="E114" s="20">
        <f t="shared" si="33"/>
        <v>17.39</v>
      </c>
      <c r="F114" s="202">
        <v>11825</v>
      </c>
      <c r="G114" s="259" t="s">
        <v>53</v>
      </c>
      <c r="H114" s="260"/>
      <c r="I114" s="260"/>
      <c r="J114" s="261"/>
    </row>
    <row r="115" spans="1:10" x14ac:dyDescent="0.25">
      <c r="A115" s="179"/>
      <c r="B115" s="184"/>
      <c r="C115" s="180"/>
      <c r="D115" s="184"/>
      <c r="E115" s="185"/>
      <c r="F115" s="191"/>
      <c r="G115" s="180"/>
      <c r="H115" s="177"/>
      <c r="I115" s="186"/>
      <c r="J115" s="153"/>
    </row>
    <row r="116" spans="1:10" ht="17.399999999999999" x14ac:dyDescent="0.3">
      <c r="A116" s="243" t="s">
        <v>62</v>
      </c>
      <c r="B116" s="244"/>
      <c r="C116" s="244"/>
      <c r="D116" s="244"/>
      <c r="E116" s="244"/>
      <c r="F116" s="244"/>
      <c r="G116" s="244"/>
      <c r="H116" s="244"/>
      <c r="I116" s="244"/>
      <c r="J116" s="245"/>
    </row>
    <row r="117" spans="1:10" s="8" customFormat="1" ht="14.25" customHeight="1" x14ac:dyDescent="0.25">
      <c r="A117" s="1" t="s">
        <v>1</v>
      </c>
      <c r="B117" s="5"/>
      <c r="C117" s="4"/>
      <c r="D117" s="5"/>
      <c r="E117" s="2"/>
      <c r="F117" s="3"/>
      <c r="G117" s="1"/>
      <c r="H117" s="48"/>
      <c r="I117" s="48"/>
    </row>
    <row r="118" spans="1:10" s="9" customFormat="1" ht="15.75" customHeight="1" thickBot="1" x14ac:dyDescent="0.3">
      <c r="A118" s="1" t="s">
        <v>63</v>
      </c>
      <c r="B118" s="5"/>
      <c r="C118" s="4"/>
      <c r="D118" s="5"/>
      <c r="E118" s="2"/>
      <c r="F118" s="3"/>
      <c r="G118" s="1"/>
      <c r="H118" s="49"/>
      <c r="I118" s="49"/>
    </row>
    <row r="119" spans="1:10" s="9" customFormat="1" ht="14.4" thickBot="1" x14ac:dyDescent="0.3">
      <c r="A119" s="50" t="s">
        <v>64</v>
      </c>
      <c r="B119" s="51"/>
      <c r="C119" s="52"/>
      <c r="D119" s="51"/>
      <c r="E119" s="53"/>
      <c r="F119" s="54"/>
      <c r="G119" s="1"/>
      <c r="H119" s="49"/>
      <c r="I119" s="49"/>
    </row>
    <row r="120" spans="1:10" s="9" customFormat="1" x14ac:dyDescent="0.25">
      <c r="A120" s="55" t="s">
        <v>65</v>
      </c>
      <c r="B120" s="56"/>
      <c r="C120" s="57"/>
      <c r="D120" s="56"/>
      <c r="E120" s="58"/>
      <c r="F120" s="3"/>
      <c r="G120" s="1"/>
      <c r="H120" s="49"/>
      <c r="I120" s="49"/>
    </row>
    <row r="121" spans="1:10" s="9" customFormat="1" x14ac:dyDescent="0.25">
      <c r="A121" s="55" t="s">
        <v>109</v>
      </c>
      <c r="B121" s="56"/>
      <c r="C121" s="57"/>
      <c r="D121" s="56"/>
      <c r="E121" s="58"/>
      <c r="F121" s="3"/>
      <c r="G121" s="1"/>
      <c r="H121" s="49"/>
      <c r="I121" s="49"/>
    </row>
    <row r="122" spans="1:10" s="9" customFormat="1" x14ac:dyDescent="0.25">
      <c r="A122" s="55" t="s">
        <v>111</v>
      </c>
      <c r="B122" s="56"/>
      <c r="C122" s="57"/>
      <c r="D122" s="56"/>
      <c r="E122" s="58"/>
      <c r="F122" s="3"/>
      <c r="G122" s="1"/>
      <c r="H122" s="49"/>
      <c r="I122" s="49"/>
    </row>
    <row r="123" spans="1:10" s="9" customFormat="1" x14ac:dyDescent="0.25">
      <c r="A123" s="55" t="s">
        <v>110</v>
      </c>
      <c r="B123" s="56"/>
      <c r="C123" s="57"/>
      <c r="D123" s="56"/>
      <c r="E123" s="58"/>
      <c r="F123" s="3"/>
      <c r="G123" s="1"/>
      <c r="H123" s="49"/>
      <c r="I123" s="49"/>
    </row>
    <row r="124" spans="1:10" s="9" customFormat="1" ht="14.4" thickBot="1" x14ac:dyDescent="0.3">
      <c r="A124" s="55" t="s">
        <v>112</v>
      </c>
      <c r="B124" s="56"/>
      <c r="C124" s="57"/>
      <c r="D124" s="56"/>
      <c r="E124" s="59"/>
      <c r="F124" s="3"/>
      <c r="G124" s="1"/>
      <c r="H124" s="49"/>
      <c r="I124" s="49"/>
    </row>
    <row r="125" spans="1:10" s="9" customFormat="1" ht="16.5" customHeight="1" thickBot="1" x14ac:dyDescent="0.3">
      <c r="A125" s="50" t="s">
        <v>107</v>
      </c>
      <c r="B125" s="60"/>
      <c r="C125" s="61"/>
      <c r="D125" s="60"/>
      <c r="E125" s="62"/>
      <c r="F125" s="54"/>
      <c r="G125" s="1"/>
      <c r="H125" s="49"/>
      <c r="I125" s="49"/>
    </row>
    <row r="126" spans="1:10" s="9" customFormat="1" ht="15.75" customHeight="1" x14ac:dyDescent="0.25">
      <c r="A126" s="55" t="s">
        <v>66</v>
      </c>
      <c r="B126" s="56"/>
      <c r="C126" s="57"/>
      <c r="D126" s="56"/>
      <c r="E126" s="58"/>
      <c r="F126" s="3"/>
      <c r="G126" s="1"/>
      <c r="H126" s="49"/>
      <c r="I126" s="49"/>
    </row>
    <row r="127" spans="1:10" s="9" customFormat="1" ht="15.75" customHeight="1" x14ac:dyDescent="0.25">
      <c r="A127" s="55" t="s">
        <v>113</v>
      </c>
      <c r="B127" s="56"/>
      <c r="C127" s="57"/>
      <c r="D127" s="56"/>
      <c r="E127" s="58"/>
      <c r="F127" s="3"/>
      <c r="G127" s="1"/>
      <c r="H127" s="49"/>
      <c r="I127" s="49"/>
    </row>
    <row r="128" spans="1:10" s="9" customFormat="1" ht="13.5" customHeight="1" thickBot="1" x14ac:dyDescent="0.3">
      <c r="A128" s="55" t="s">
        <v>114</v>
      </c>
      <c r="B128" s="56"/>
      <c r="C128" s="57"/>
      <c r="D128" s="56"/>
      <c r="E128" s="58"/>
      <c r="F128" s="3"/>
      <c r="G128" s="1"/>
      <c r="H128" s="49"/>
      <c r="I128" s="49"/>
    </row>
    <row r="129" spans="1:9" s="9" customFormat="1" ht="15.75" customHeight="1" thickBot="1" x14ac:dyDescent="0.3">
      <c r="A129" s="50" t="s">
        <v>108</v>
      </c>
      <c r="B129" s="60"/>
      <c r="C129" s="61"/>
      <c r="D129" s="60"/>
      <c r="E129" s="62"/>
      <c r="F129" s="63"/>
      <c r="G129" s="1"/>
      <c r="H129" s="49"/>
      <c r="I129" s="49"/>
    </row>
    <row r="130" spans="1:9" s="9" customFormat="1" ht="15" customHeight="1" x14ac:dyDescent="0.25">
      <c r="A130" s="64" t="s">
        <v>65</v>
      </c>
      <c r="B130" s="65"/>
      <c r="C130" s="66"/>
      <c r="D130" s="65"/>
      <c r="E130" s="67"/>
      <c r="F130" s="68"/>
      <c r="G130" s="1"/>
      <c r="H130" s="49"/>
      <c r="I130" s="49"/>
    </row>
    <row r="131" spans="1:9" s="9" customFormat="1" ht="14.4" thickBot="1" x14ac:dyDescent="0.3">
      <c r="A131" s="69" t="s">
        <v>67</v>
      </c>
      <c r="B131" s="70"/>
      <c r="C131" s="71"/>
      <c r="D131" s="70"/>
      <c r="E131" s="72"/>
      <c r="F131" s="73"/>
      <c r="G131" s="1"/>
      <c r="H131" s="49"/>
      <c r="I131" s="49"/>
    </row>
    <row r="132" spans="1:9" s="9" customFormat="1" x14ac:dyDescent="0.25">
      <c r="A132" s="1"/>
      <c r="B132" s="5"/>
      <c r="C132" s="4"/>
      <c r="D132" s="5"/>
      <c r="E132" s="2"/>
      <c r="F132" s="3"/>
      <c r="G132" s="1"/>
      <c r="H132" s="49"/>
      <c r="I132" s="49"/>
    </row>
    <row r="133" spans="1:9" s="9" customFormat="1" x14ac:dyDescent="0.25">
      <c r="A133" s="1" t="s">
        <v>68</v>
      </c>
      <c r="B133" s="1"/>
      <c r="C133" s="1"/>
      <c r="D133" s="1"/>
      <c r="E133" s="1"/>
      <c r="F133" s="3"/>
      <c r="G133" s="1"/>
      <c r="H133" s="49"/>
      <c r="I133" s="49"/>
    </row>
    <row r="134" spans="1:9" s="9" customFormat="1" ht="15.75" customHeight="1" x14ac:dyDescent="0.25">
      <c r="A134" s="1" t="s">
        <v>69</v>
      </c>
      <c r="B134" s="1"/>
      <c r="C134" s="1"/>
      <c r="D134" s="1"/>
      <c r="E134" s="1"/>
      <c r="F134" s="3"/>
      <c r="G134" s="1"/>
      <c r="H134" s="49"/>
      <c r="I134" s="49"/>
    </row>
    <row r="135" spans="1:9" s="9" customFormat="1" x14ac:dyDescent="0.25">
      <c r="A135" s="1" t="s">
        <v>2</v>
      </c>
      <c r="B135" s="1"/>
      <c r="C135" s="1"/>
      <c r="D135" s="1"/>
      <c r="E135" s="1"/>
      <c r="F135" s="3"/>
      <c r="G135" s="1"/>
      <c r="H135" s="49"/>
      <c r="I135" s="49"/>
    </row>
    <row r="136" spans="1:9" s="9" customFormat="1" ht="42.75" customHeight="1" x14ac:dyDescent="0.25">
      <c r="A136" s="242" t="s">
        <v>70</v>
      </c>
      <c r="B136" s="242"/>
      <c r="C136" s="242"/>
      <c r="D136" s="242"/>
      <c r="E136" s="242"/>
      <c r="F136" s="242"/>
      <c r="G136" s="242"/>
      <c r="H136" s="49"/>
      <c r="I136" s="49"/>
    </row>
    <row r="137" spans="1:9" s="9" customFormat="1" ht="13.2" x14ac:dyDescent="0.25">
      <c r="A137" s="10"/>
      <c r="B137" s="10"/>
      <c r="C137" s="10"/>
      <c r="D137" s="10"/>
      <c r="E137" s="10"/>
      <c r="F137" s="10"/>
      <c r="G137" s="10"/>
      <c r="H137" s="49"/>
      <c r="I137" s="49"/>
    </row>
    <row r="138" spans="1:9" s="9" customFormat="1" ht="13.2" x14ac:dyDescent="0.25">
      <c r="A138" s="10"/>
      <c r="B138" s="10"/>
      <c r="C138" s="10"/>
      <c r="D138" s="10"/>
      <c r="E138" s="10"/>
      <c r="F138" s="10"/>
      <c r="G138" s="10"/>
      <c r="H138" s="49"/>
      <c r="I138" s="49"/>
    </row>
  </sheetData>
  <autoFilter ref="A2:J100">
    <filterColumn colId="9">
      <filters blank="1">
        <filter val="STOP SALE"/>
        <filter val="Свободен/ Available"/>
      </filters>
    </filterColumn>
  </autoFilter>
  <mergeCells count="15">
    <mergeCell ref="A136:G136"/>
    <mergeCell ref="A116:J116"/>
    <mergeCell ref="A1:I1"/>
    <mergeCell ref="A103:J103"/>
    <mergeCell ref="G104:J104"/>
    <mergeCell ref="G105:J105"/>
    <mergeCell ref="G106:J106"/>
    <mergeCell ref="G107:J107"/>
    <mergeCell ref="G108:J108"/>
    <mergeCell ref="G109:J109"/>
    <mergeCell ref="G110:J110"/>
    <mergeCell ref="G111:J111"/>
    <mergeCell ref="G112:J112"/>
    <mergeCell ref="G113:J113"/>
    <mergeCell ref="G114:J114"/>
  </mergeCells>
  <pageMargins left="0.62992125984251968" right="3.937007874015748E-2" top="0.15748031496062992" bottom="0.15748031496062992" header="0.31496062992125984" footer="0.31496062992125984"/>
  <pageSetup paperSize="9" scale="9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2020-03-10T11:39:11Z</dcterms:modified>
</cp:coreProperties>
</file>